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ox\EX30_市民活動推進部（外部共有）\02_モニ1000（外部共有）\02_moni1000データ関係\tmpフォルダー\●入力用フォーム改訂作業\★第5期に向けた改訂作業202303\#入力テスト\★最終稿(修正中)\休場修正済み\藤田チェック済み\"/>
    </mc:Choice>
  </mc:AlternateContent>
  <bookViews>
    <workbookView xWindow="480" yWindow="60" windowWidth="8472" windowHeight="4692" tabRatio="696" firstSheet="2" activeTab="2"/>
  </bookViews>
  <sheets>
    <sheet name="sitelist" sheetId="11" state="hidden" r:id="rId1"/>
    <sheet name="種名候補" sheetId="6" state="hidden" r:id="rId2"/>
    <sheet name="入力例(特徴的な変化)" sheetId="18" r:id="rId3"/>
    <sheet name="入力例(Ⅰ)" sheetId="19" r:id="rId4"/>
    <sheet name="入力例(Ⅱ)" sheetId="20" r:id="rId5"/>
    <sheet name="特徴的な変化" sheetId="14" r:id="rId6"/>
    <sheet name="様式Ⅰ（カメラ設置データ）" sheetId="4" r:id="rId7"/>
    <sheet name="様式Ⅱ（写真データ）" sheetId="1" r:id="rId8"/>
    <sheet name="チェック表" sheetId="17" r:id="rId9"/>
    <sheet name="グラフ" sheetId="5" r:id="rId10"/>
  </sheets>
  <definedNames>
    <definedName name="_xlnm._FilterDatabase" localSheetId="4" hidden="1">'入力例(Ⅱ)'!$A$8:$N$8</definedName>
    <definedName name="_xlnm._FilterDatabase" localSheetId="7" hidden="1">'様式Ⅱ（写真データ）'!$A$8:$N$8</definedName>
    <definedName name="FolderID">OFFSET('様式Ⅰ（カメラ設置データ）'!$C$11,0,0,,COUNTA('様式Ⅰ（カメラ設置データ）'!$C$11:$AP$11))</definedName>
    <definedName name="_xlnm.Print_Area" localSheetId="8">チェック表!$A$1:$J$25</definedName>
    <definedName name="_xlnm.Print_Area" localSheetId="1">種名候補!$A$1:$I$45</definedName>
    <definedName name="_xlnm.Print_Area" localSheetId="4">'入力例(Ⅱ)'!$A$1:$J$35</definedName>
    <definedName name="_xlnm.Print_Area" localSheetId="7">'様式Ⅱ（写真データ）'!$A$1:$J$1008</definedName>
    <definedName name="_xlnm.Print_Titles" localSheetId="3">'入力例(Ⅰ)'!$A:$A</definedName>
    <definedName name="_xlnm.Print_Titles" localSheetId="4">'入力例(Ⅱ)'!$A$8:$N$8</definedName>
    <definedName name="_xlnm.Print_Titles" localSheetId="6">'様式Ⅰ（カメラ設置データ）'!$A:$A</definedName>
    <definedName name="_xlnm.Print_Titles" localSheetId="7">'様式Ⅱ（写真データ）'!$A$8:$N$8</definedName>
    <definedName name="SiteID">sitelist!$A$2:$A$204</definedName>
    <definedName name="SiteName">sitelist!$B$2:$B$204</definedName>
    <definedName name="使用機材">'様式Ⅰ（カメラ設置データ）'!$B$28:$D$28</definedName>
    <definedName name="種名リスト">種名候補!$C$4:$C$41</definedName>
  </definedNames>
  <calcPr calcId="162913"/>
</workbook>
</file>

<file path=xl/calcChain.xml><?xml version="1.0" encoding="utf-8"?>
<calcChain xmlns="http://schemas.openxmlformats.org/spreadsheetml/2006/main">
  <c r="F11" i="1" l="1"/>
  <c r="H4" i="4"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9" i="1"/>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F9" i="1" l="1"/>
  <c r="P8" i="1" l="1"/>
  <c r="L3" i="1" s="1"/>
  <c r="B27" i="4" l="1"/>
  <c r="B6" i="4"/>
  <c r="B3" i="4"/>
  <c r="I4" i="4" l="1"/>
  <c r="E17" i="17" s="1"/>
  <c r="G4" i="14"/>
  <c r="C16" i="17" s="1"/>
  <c r="B16" i="17" s="1"/>
  <c r="B4" i="14" l="1"/>
  <c r="B4" i="4" s="1"/>
  <c r="D17" i="17" s="1"/>
  <c r="B17" i="17" s="1"/>
  <c r="A5" i="17" s="1"/>
  <c r="F10" i="1" l="1"/>
  <c r="F18" i="17" l="1"/>
  <c r="B18" i="17" s="1"/>
  <c r="C5" i="14" l="1"/>
  <c r="C3" i="14" l="1"/>
  <c r="F1008" i="1" l="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C34" i="4" l="1"/>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C33" i="4"/>
  <c r="D33" i="4"/>
  <c r="E33" i="4"/>
  <c r="E56" i="4" s="1"/>
  <c r="F33" i="4"/>
  <c r="F37" i="4" s="1"/>
  <c r="G33" i="4"/>
  <c r="G43" i="4" s="1"/>
  <c r="H33" i="4"/>
  <c r="H40" i="4" s="1"/>
  <c r="I33" i="4"/>
  <c r="J33" i="4"/>
  <c r="J63" i="4" s="1"/>
  <c r="K33" i="4"/>
  <c r="L33" i="4"/>
  <c r="L40" i="4" s="1"/>
  <c r="M33" i="4"/>
  <c r="N33" i="4"/>
  <c r="O33" i="4"/>
  <c r="O41" i="4" s="1"/>
  <c r="I38" i="4"/>
  <c r="I41" i="4"/>
  <c r="K43" i="4"/>
  <c r="I44" i="4"/>
  <c r="I48" i="4"/>
  <c r="I57" i="4"/>
  <c r="I58" i="4"/>
  <c r="I60" i="4"/>
  <c r="I63" i="4"/>
  <c r="I65" i="4"/>
  <c r="P33" i="4"/>
  <c r="P36" i="4" s="1"/>
  <c r="Q33" i="4"/>
  <c r="Q50" i="4" s="1"/>
  <c r="R33" i="4"/>
  <c r="S33" i="4"/>
  <c r="S59" i="4" s="1"/>
  <c r="T33" i="4"/>
  <c r="U33" i="4"/>
  <c r="V33" i="4"/>
  <c r="W33" i="4"/>
  <c r="W55" i="4" s="1"/>
  <c r="X33" i="4"/>
  <c r="Y33" i="4"/>
  <c r="Y50" i="4" s="1"/>
  <c r="Z33" i="4"/>
  <c r="AA33" i="4"/>
  <c r="AA48" i="4" s="1"/>
  <c r="AB33" i="4"/>
  <c r="AC33" i="4"/>
  <c r="AC63" i="4" s="1"/>
  <c r="AD33" i="4"/>
  <c r="AD46" i="4" s="1"/>
  <c r="AE33" i="4"/>
  <c r="AE62" i="4" s="1"/>
  <c r="AF33" i="4"/>
  <c r="AG33" i="4"/>
  <c r="AG50" i="4" s="1"/>
  <c r="AH33" i="4"/>
  <c r="AI33" i="4"/>
  <c r="AI39" i="4" s="1"/>
  <c r="AJ33" i="4"/>
  <c r="AJ36" i="4" s="1"/>
  <c r="AK33" i="4"/>
  <c r="AK43" i="4" s="1"/>
  <c r="AL33" i="4"/>
  <c r="AL43" i="4" s="1"/>
  <c r="AM33" i="4"/>
  <c r="AN33" i="4"/>
  <c r="AN59" i="4" s="1"/>
  <c r="AO33" i="4"/>
  <c r="AP33" i="4"/>
  <c r="AP57" i="4" s="1"/>
  <c r="AD51" i="4"/>
  <c r="N50" i="4"/>
  <c r="E43" i="4"/>
  <c r="I55" i="4"/>
  <c r="N49" i="4"/>
  <c r="O48" i="4"/>
  <c r="I39" i="4"/>
  <c r="AD62" i="4"/>
  <c r="AJ53" i="4"/>
  <c r="X61" i="4"/>
  <c r="I54" i="4"/>
  <c r="I50" i="4"/>
  <c r="N40" i="4"/>
  <c r="AG40" i="4"/>
  <c r="AJ64" i="4"/>
  <c r="J61" i="4"/>
  <c r="AP60" i="4"/>
  <c r="E51" i="4"/>
  <c r="H47" i="4"/>
  <c r="I42" i="4"/>
  <c r="AG36" i="4"/>
  <c r="O59" i="4"/>
  <c r="AN55" i="4"/>
  <c r="O54" i="4"/>
  <c r="AM47" i="4"/>
  <c r="AM48" i="4"/>
  <c r="AE54" i="4"/>
  <c r="AE56" i="4"/>
  <c r="AE65" i="4"/>
  <c r="AE40" i="4"/>
  <c r="AE42" i="4"/>
  <c r="AE52" i="4"/>
  <c r="W38" i="4"/>
  <c r="W36" i="4"/>
  <c r="W53" i="4"/>
  <c r="AM63" i="4"/>
  <c r="AK40" i="4"/>
  <c r="AK49" i="4"/>
  <c r="AK58" i="4"/>
  <c r="AK44" i="4"/>
  <c r="AK46" i="4"/>
  <c r="AK59" i="4"/>
  <c r="AC51" i="4"/>
  <c r="AD43" i="4"/>
  <c r="W61" i="4"/>
  <c r="AC55" i="4"/>
  <c r="AL52" i="4"/>
  <c r="AL55" i="4"/>
  <c r="AL45" i="4"/>
  <c r="AL58" i="4"/>
  <c r="AL60" i="4"/>
  <c r="AD42" i="4"/>
  <c r="AD58" i="4"/>
  <c r="AD52" i="4"/>
  <c r="AD39" i="4"/>
  <c r="AD55" i="4"/>
  <c r="AD48" i="4"/>
  <c r="AD36" i="4"/>
  <c r="AD54" i="4"/>
  <c r="AD61" i="4"/>
  <c r="AD60" i="4"/>
  <c r="AD53" i="4"/>
  <c r="V44" i="4"/>
  <c r="V47" i="4"/>
  <c r="V45" i="4"/>
  <c r="V56" i="4"/>
  <c r="V61" i="4"/>
  <c r="V60" i="4"/>
  <c r="AL62" i="4"/>
  <c r="W44" i="4"/>
  <c r="Z37" i="4"/>
  <c r="AB37" i="4"/>
  <c r="AG37" i="4"/>
  <c r="AJ37" i="4"/>
  <c r="AO37" i="4"/>
  <c r="AP37" i="4"/>
  <c r="X45" i="4"/>
  <c r="AG45" i="4"/>
  <c r="AO45" i="4"/>
  <c r="AP45" i="4"/>
  <c r="X53" i="4"/>
  <c r="AB53" i="4"/>
  <c r="AO53" i="4"/>
  <c r="AP53" i="4"/>
  <c r="AB39" i="4"/>
  <c r="AG39" i="4"/>
  <c r="AJ39" i="4"/>
  <c r="AP39" i="4"/>
  <c r="AP47" i="4"/>
  <c r="S42" i="4"/>
  <c r="AB42" i="4"/>
  <c r="AJ42" i="4"/>
  <c r="AJ50" i="4"/>
  <c r="AO50" i="4"/>
  <c r="AP50" i="4"/>
  <c r="Z43" i="4"/>
  <c r="AJ43" i="4"/>
  <c r="AP43" i="4"/>
  <c r="AG51" i="4"/>
  <c r="AJ51" i="4"/>
  <c r="AP51" i="4"/>
  <c r="AJ44" i="4"/>
  <c r="AJ52" i="4"/>
  <c r="AJ38" i="4"/>
  <c r="AJ46" i="4"/>
  <c r="AJ41" i="4"/>
  <c r="AJ49" i="4"/>
  <c r="AB52" i="4"/>
  <c r="AB46" i="4"/>
  <c r="AB49" i="4"/>
  <c r="AJ56" i="4"/>
  <c r="AJ54" i="4"/>
  <c r="AB48" i="4"/>
  <c r="AG65" i="4"/>
  <c r="AP64" i="4"/>
  <c r="AH64" i="4"/>
  <c r="AF63" i="4"/>
  <c r="AJ63" i="4"/>
  <c r="AN63" i="4"/>
  <c r="AO63" i="4"/>
  <c r="AP63" i="4"/>
  <c r="AJ62" i="4"/>
  <c r="AB62" i="4"/>
  <c r="AJ55" i="4"/>
  <c r="AI54" i="4"/>
  <c r="AJ48" i="4"/>
  <c r="AP48" i="4"/>
  <c r="Z40" i="4"/>
  <c r="AA40" i="4"/>
  <c r="AJ40" i="4"/>
  <c r="AP40" i="4"/>
  <c r="AG64" i="4"/>
  <c r="Z62" i="4"/>
  <c r="AP62" i="4"/>
  <c r="AJ61" i="4"/>
  <c r="AB57" i="4"/>
  <c r="E38" i="4"/>
  <c r="Z38" i="4"/>
  <c r="AP38" i="4"/>
  <c r="AP46" i="4"/>
  <c r="AP54" i="4"/>
  <c r="AP44" i="4"/>
  <c r="AP52" i="4"/>
  <c r="Z54" i="4"/>
  <c r="Z61" i="4"/>
  <c r="AP61" i="4"/>
  <c r="AJ60" i="4"/>
  <c r="AB60" i="4"/>
  <c r="AJ57" i="4"/>
  <c r="AP56" i="4"/>
  <c r="AH55" i="4"/>
  <c r="S54" i="4"/>
  <c r="AF49" i="4"/>
  <c r="AO49" i="4"/>
  <c r="AG41" i="4"/>
  <c r="AG44" i="4"/>
  <c r="Q52" i="4"/>
  <c r="AN54" i="4"/>
  <c r="X54" i="4"/>
  <c r="AJ59" i="4"/>
  <c r="AB59" i="4"/>
  <c r="AG46" i="4"/>
  <c r="X44" i="4"/>
  <c r="Z36" i="4"/>
  <c r="AK65" i="4"/>
  <c r="Z65" i="4"/>
  <c r="AO57" i="4"/>
  <c r="AB56" i="4"/>
  <c r="Z55" i="4"/>
  <c r="AK50" i="4"/>
  <c r="X65" i="4"/>
  <c r="AP59" i="4"/>
  <c r="Y46" i="4"/>
  <c r="AG38" i="4"/>
  <c r="AO38" i="4"/>
  <c r="AG43" i="4"/>
  <c r="Y57" i="4"/>
  <c r="Y48" i="4"/>
  <c r="Y38" i="4"/>
  <c r="R52" i="4"/>
  <c r="F65" i="4"/>
  <c r="U36" i="4"/>
  <c r="R63" i="4"/>
  <c r="Q39" i="4"/>
  <c r="F46" i="4"/>
  <c r="U50" i="4"/>
  <c r="R38" i="4"/>
  <c r="J53" i="4"/>
  <c r="U62" i="4"/>
  <c r="R48" i="4"/>
  <c r="J65" i="4"/>
  <c r="J44" i="4"/>
  <c r="R65" i="4"/>
  <c r="R57" i="4"/>
  <c r="R64" i="4"/>
  <c r="U47" i="4"/>
  <c r="U41" i="4"/>
  <c r="J59" i="4"/>
  <c r="S62" i="4"/>
  <c r="R46" i="4"/>
  <c r="U60" i="4"/>
  <c r="U53" i="4"/>
  <c r="R53" i="4"/>
  <c r="R58" i="4"/>
  <c r="J46" i="4"/>
  <c r="R55" i="4"/>
  <c r="U54" i="4"/>
  <c r="U38" i="4"/>
  <c r="J58" i="4"/>
  <c r="F48" i="4"/>
  <c r="S48" i="4"/>
  <c r="R51" i="4"/>
  <c r="U46" i="4"/>
  <c r="U51" i="4"/>
  <c r="R36" i="4"/>
  <c r="U64" i="4"/>
  <c r="L65" i="4"/>
  <c r="J52" i="4"/>
  <c r="R40" i="4"/>
  <c r="R43" i="4"/>
  <c r="R37" i="4"/>
  <c r="U44" i="4"/>
  <c r="J49" i="4"/>
  <c r="R47" i="4"/>
  <c r="R50" i="4"/>
  <c r="J55" i="4"/>
  <c r="F57" i="4"/>
  <c r="L51" i="4"/>
  <c r="T45" i="4"/>
  <c r="H54" i="4"/>
  <c r="S65" i="4"/>
  <c r="K63" i="4"/>
  <c r="G61" i="4"/>
  <c r="C48" i="4"/>
  <c r="C44" i="4"/>
  <c r="G38" i="4"/>
  <c r="C45" i="4"/>
  <c r="S40" i="4"/>
  <c r="T61" i="4"/>
  <c r="P40" i="4"/>
  <c r="S49" i="4"/>
  <c r="T50" i="4"/>
  <c r="H36" i="4"/>
  <c r="H51" i="4"/>
  <c r="P64" i="4"/>
  <c r="K65" i="4"/>
  <c r="C60" i="4"/>
  <c r="G54" i="4"/>
  <c r="G47" i="4"/>
  <c r="C38" i="4"/>
  <c r="J45" i="4"/>
  <c r="H56" i="4"/>
  <c r="P56" i="4"/>
  <c r="G62" i="4"/>
  <c r="H39" i="4"/>
  <c r="S41" i="4"/>
  <c r="S37" i="4"/>
  <c r="S61" i="4"/>
  <c r="H44" i="4"/>
  <c r="F63" i="4"/>
  <c r="C62" i="4"/>
  <c r="H57" i="4"/>
  <c r="F54" i="4"/>
  <c r="C46" i="4"/>
  <c r="K40" i="4"/>
  <c r="T44" i="4"/>
  <c r="P43" i="4"/>
  <c r="H38" i="4"/>
  <c r="P48" i="4"/>
  <c r="H50" i="4"/>
  <c r="T42" i="4"/>
  <c r="S45" i="4"/>
  <c r="H43" i="4"/>
  <c r="S44" i="4"/>
  <c r="G65" i="4"/>
  <c r="K59" i="4"/>
  <c r="G57" i="4"/>
  <c r="M49" i="4"/>
  <c r="P60" i="4"/>
  <c r="C63" i="4"/>
  <c r="L60" i="4"/>
  <c r="H55" i="4"/>
  <c r="L50" i="4"/>
  <c r="K45" i="4"/>
  <c r="N37" i="4"/>
  <c r="N52" i="4"/>
  <c r="N64" i="4"/>
  <c r="N41" i="4"/>
  <c r="N51" i="4"/>
  <c r="N58" i="4"/>
  <c r="N55" i="4"/>
  <c r="N39" i="4"/>
  <c r="N48" i="4"/>
  <c r="N60" i="4"/>
  <c r="N53" i="4"/>
  <c r="N61" i="4"/>
  <c r="N36" i="4"/>
  <c r="N44" i="4"/>
  <c r="N42" i="4"/>
  <c r="N56" i="4"/>
  <c r="N38" i="4"/>
  <c r="N65" i="4"/>
  <c r="N46" i="4"/>
  <c r="N54" i="4"/>
  <c r="N62" i="4"/>
  <c r="N43" i="4"/>
  <c r="N57" i="4"/>
  <c r="N47" i="4"/>
  <c r="N45" i="4"/>
  <c r="N59" i="4"/>
  <c r="N63" i="4"/>
  <c r="F42" i="4"/>
  <c r="J40" i="4"/>
  <c r="F38" i="4"/>
  <c r="P62" i="4"/>
  <c r="S38" i="4"/>
  <c r="S51" i="4"/>
  <c r="P42" i="4"/>
  <c r="S53" i="4"/>
  <c r="P37" i="4"/>
  <c r="U58" i="4"/>
  <c r="U39" i="4"/>
  <c r="U45" i="4"/>
  <c r="F43" i="4"/>
  <c r="J62" i="4"/>
  <c r="J39" i="4"/>
  <c r="J38" i="4"/>
  <c r="U42" i="4"/>
  <c r="R59" i="4"/>
  <c r="F36" i="4"/>
  <c r="M58" i="4"/>
  <c r="F53" i="4"/>
  <c r="H52" i="4"/>
  <c r="F41" i="4"/>
  <c r="J42" i="4"/>
  <c r="J37" i="4"/>
  <c r="F62" i="4"/>
  <c r="F56" i="4"/>
  <c r="S52" i="4"/>
  <c r="S58" i="4"/>
  <c r="S60" i="4"/>
  <c r="S46" i="4"/>
  <c r="P44" i="4"/>
  <c r="P52" i="4"/>
  <c r="S63" i="4"/>
  <c r="S47" i="4"/>
  <c r="U55" i="4"/>
  <c r="U49" i="4"/>
  <c r="U37" i="4"/>
  <c r="F55" i="4"/>
  <c r="P59" i="4"/>
  <c r="J50" i="4"/>
  <c r="J36" i="4"/>
  <c r="F58" i="4"/>
  <c r="U63" i="4"/>
  <c r="F61" i="4"/>
  <c r="H60" i="4"/>
  <c r="M57" i="4"/>
  <c r="J51" i="4"/>
  <c r="L47" i="4"/>
  <c r="H42" i="4"/>
  <c r="P45" i="4"/>
  <c r="P65" i="4"/>
  <c r="J47" i="4"/>
  <c r="F45" i="4"/>
  <c r="P57" i="4"/>
  <c r="S50" i="4"/>
  <c r="P53" i="4"/>
  <c r="J64" i="4"/>
  <c r="S36" i="4"/>
  <c r="J41" i="4"/>
  <c r="M55" i="4"/>
  <c r="F52" i="4"/>
  <c r="F50" i="4"/>
  <c r="M46" i="4"/>
  <c r="M44" i="4"/>
  <c r="M41" i="4"/>
  <c r="R41" i="4"/>
  <c r="R39" i="4"/>
  <c r="P58" i="4"/>
  <c r="T59" i="4"/>
  <c r="P46" i="4"/>
  <c r="P49" i="4"/>
  <c r="R44" i="4"/>
  <c r="P38" i="4"/>
  <c r="P51" i="4"/>
  <c r="P50" i="4"/>
  <c r="P47" i="4"/>
  <c r="T39" i="4"/>
  <c r="U65" i="4"/>
  <c r="U57" i="4"/>
  <c r="U56" i="4"/>
  <c r="U43" i="4"/>
  <c r="S64" i="4"/>
  <c r="P39" i="4"/>
  <c r="F51" i="4"/>
  <c r="J56" i="4"/>
  <c r="J54" i="4"/>
  <c r="H37" i="4"/>
  <c r="J43" i="4"/>
  <c r="H63" i="4"/>
  <c r="F60" i="4"/>
  <c r="F59" i="4"/>
  <c r="M56" i="4"/>
  <c r="L46" i="4"/>
  <c r="M42" i="4"/>
  <c r="K38" i="4"/>
  <c r="P41" i="4"/>
  <c r="P54" i="4"/>
  <c r="J60" i="4"/>
  <c r="P55" i="4"/>
  <c r="F44" i="4"/>
  <c r="J48" i="4"/>
  <c r="P61" i="4"/>
  <c r="F64" i="4"/>
  <c r="S55" i="4"/>
  <c r="M38" i="4"/>
  <c r="S57" i="4"/>
  <c r="P63" i="4"/>
  <c r="S43" i="4"/>
  <c r="S39" i="4"/>
  <c r="U52" i="4"/>
  <c r="U59" i="4"/>
  <c r="J57" i="4"/>
  <c r="F39" i="4"/>
  <c r="F40" i="4"/>
  <c r="S56" i="4"/>
  <c r="F49" i="4"/>
  <c r="M36" i="4"/>
  <c r="M61" i="4"/>
  <c r="M53" i="4"/>
  <c r="F47" i="4"/>
  <c r="M40" i="4"/>
  <c r="AO58" i="4"/>
  <c r="AO65" i="4"/>
  <c r="AO48" i="4"/>
  <c r="AO41" i="4"/>
  <c r="AO61" i="4"/>
  <c r="AO39" i="4"/>
  <c r="AO47" i="4"/>
  <c r="AO64" i="4"/>
  <c r="AO62" i="4"/>
  <c r="AO44" i="4"/>
  <c r="AM55" i="4"/>
  <c r="AM58" i="4"/>
  <c r="AM38" i="4"/>
  <c r="AM36" i="4"/>
  <c r="AF37" i="4"/>
  <c r="AF50" i="4"/>
  <c r="AF41" i="4"/>
  <c r="AF45" i="4"/>
  <c r="AC46" i="4"/>
  <c r="AC62" i="4"/>
  <c r="Z39" i="4"/>
  <c r="Z45" i="4"/>
  <c r="Z53" i="4"/>
  <c r="Z47" i="4"/>
  <c r="Z51" i="4"/>
  <c r="Z64" i="4"/>
  <c r="Z44" i="4"/>
  <c r="Z42" i="4"/>
  <c r="Z63" i="4"/>
  <c r="Z48" i="4"/>
  <c r="Z46" i="4"/>
  <c r="Z56" i="4"/>
  <c r="O46" i="4"/>
  <c r="O49" i="4"/>
  <c r="O36" i="4"/>
  <c r="O38" i="4"/>
  <c r="O51" i="4"/>
  <c r="O53" i="4"/>
  <c r="O58" i="4"/>
  <c r="O55" i="4"/>
  <c r="O39" i="4"/>
  <c r="O50" i="4"/>
  <c r="D38" i="4"/>
  <c r="D44" i="4"/>
  <c r="D64" i="4"/>
  <c r="O44" i="4"/>
  <c r="Q38" i="4"/>
  <c r="Q47" i="4"/>
  <c r="Z59" i="4"/>
  <c r="Z41" i="4"/>
  <c r="AF54" i="4"/>
  <c r="AO55" i="4"/>
  <c r="AH52" i="4"/>
  <c r="AH49" i="4"/>
  <c r="AO42" i="4"/>
  <c r="AM43" i="4"/>
  <c r="O43" i="4"/>
  <c r="AL56" i="4"/>
  <c r="AL37" i="4"/>
  <c r="AL36" i="4"/>
  <c r="AL41" i="4"/>
  <c r="AL63" i="4"/>
  <c r="AL44" i="4"/>
  <c r="AL38" i="4"/>
  <c r="AL61" i="4"/>
  <c r="AI40" i="4"/>
  <c r="AI56" i="4"/>
  <c r="AI48" i="4"/>
  <c r="Y36" i="4"/>
  <c r="Y44" i="4"/>
  <c r="Y52" i="4"/>
  <c r="Y62" i="4"/>
  <c r="Y60" i="4"/>
  <c r="Y51" i="4"/>
  <c r="Y64" i="4"/>
  <c r="Y42" i="4"/>
  <c r="Y39" i="4"/>
  <c r="Y47" i="4"/>
  <c r="Y56" i="4"/>
  <c r="Y43" i="4"/>
  <c r="Y61" i="4"/>
  <c r="Y59" i="4"/>
  <c r="Y53" i="4"/>
  <c r="U48" i="4"/>
  <c r="U61" i="4"/>
  <c r="U40" i="4"/>
  <c r="R60" i="4"/>
  <c r="R56" i="4"/>
  <c r="R49" i="4"/>
  <c r="R54" i="4"/>
  <c r="R45" i="4"/>
  <c r="R42" i="4"/>
  <c r="R62" i="4"/>
  <c r="R61" i="4"/>
  <c r="Y58" i="4"/>
  <c r="Y40" i="4"/>
  <c r="D65" i="4"/>
  <c r="O62" i="4"/>
  <c r="D61" i="4"/>
  <c r="D59" i="4"/>
  <c r="O45" i="4"/>
  <c r="C37" i="4"/>
  <c r="C43" i="4"/>
  <c r="AH47" i="4"/>
  <c r="AH43" i="4"/>
  <c r="AH40" i="4"/>
  <c r="AH61" i="4"/>
  <c r="AH39" i="4"/>
  <c r="AH60" i="4"/>
  <c r="AH36" i="4"/>
  <c r="AH37" i="4"/>
  <c r="AH65" i="4"/>
  <c r="D40" i="4"/>
  <c r="Q48" i="4"/>
  <c r="Q60" i="4"/>
  <c r="Q46" i="4"/>
  <c r="Q55" i="4"/>
  <c r="O37" i="4"/>
  <c r="Q59" i="4"/>
  <c r="Z58" i="4"/>
  <c r="Z60" i="4"/>
  <c r="Z57" i="4"/>
  <c r="AO52" i="4"/>
  <c r="Z52" i="4"/>
  <c r="AH62" i="4"/>
  <c r="AO40" i="4"/>
  <c r="AH63" i="4"/>
  <c r="Z50" i="4"/>
  <c r="AC40" i="4"/>
  <c r="AM65" i="4"/>
  <c r="O47" i="4"/>
  <c r="AF65" i="4"/>
  <c r="AG61" i="4"/>
  <c r="AG48" i="4"/>
  <c r="AG53" i="4"/>
  <c r="AG47" i="4"/>
  <c r="AG62" i="4"/>
  <c r="AG54" i="4"/>
  <c r="AG56" i="4"/>
  <c r="AG55" i="4"/>
  <c r="AG52" i="4"/>
  <c r="AG58" i="4"/>
  <c r="AG42" i="4"/>
  <c r="AG59" i="4"/>
  <c r="AG60" i="4"/>
  <c r="AG63" i="4"/>
  <c r="AG49" i="4"/>
  <c r="AD44" i="4"/>
  <c r="AD47" i="4"/>
  <c r="AD41" i="4"/>
  <c r="AD57" i="4"/>
  <c r="AD38" i="4"/>
  <c r="AD56" i="4"/>
  <c r="AD50" i="4"/>
  <c r="AD37" i="4"/>
  <c r="AD40" i="4"/>
  <c r="AD65" i="4"/>
  <c r="AD59" i="4"/>
  <c r="AD45" i="4"/>
  <c r="W49" i="4"/>
  <c r="W42" i="4"/>
  <c r="W56" i="4"/>
  <c r="W62" i="4"/>
  <c r="W46" i="4"/>
  <c r="W37" i="4"/>
  <c r="O63" i="4"/>
  <c r="O61" i="4"/>
  <c r="O57" i="4"/>
  <c r="AM41" i="4"/>
  <c r="AM51" i="4"/>
  <c r="AM39" i="4"/>
  <c r="AM50" i="4"/>
  <c r="AM60" i="4"/>
  <c r="AM53" i="4"/>
  <c r="AM62" i="4"/>
  <c r="AM44" i="4"/>
  <c r="AM49" i="4"/>
  <c r="AM46" i="4"/>
  <c r="AM42" i="4"/>
  <c r="AM40" i="4"/>
  <c r="AM59" i="4"/>
  <c r="AM56" i="4"/>
  <c r="AM57" i="4"/>
  <c r="AM54" i="4"/>
  <c r="AM64" i="4"/>
  <c r="AM45" i="4"/>
  <c r="AM37" i="4"/>
  <c r="AM52" i="4"/>
  <c r="AM61" i="4"/>
  <c r="AK54" i="4"/>
  <c r="AK51" i="4"/>
  <c r="AK38" i="4"/>
  <c r="AK41" i="4"/>
  <c r="AK39" i="4"/>
  <c r="AK52" i="4"/>
  <c r="AK60" i="4"/>
  <c r="AK64" i="4"/>
  <c r="AK37" i="4"/>
  <c r="AK48" i="4"/>
  <c r="AK36" i="4"/>
  <c r="AK55" i="4"/>
  <c r="AK62" i="4"/>
  <c r="AK45" i="4"/>
  <c r="AK56" i="4"/>
  <c r="AK42" i="4"/>
  <c r="AK57" i="4"/>
  <c r="AK63" i="4"/>
  <c r="AK47" i="4"/>
  <c r="AI42" i="4"/>
  <c r="AI50" i="4"/>
  <c r="AE63" i="4"/>
  <c r="AE41" i="4"/>
  <c r="AE51" i="4"/>
  <c r="AE39" i="4"/>
  <c r="AE64" i="4"/>
  <c r="AE37" i="4"/>
  <c r="AE45" i="4"/>
  <c r="AE53" i="4"/>
  <c r="AE43" i="4"/>
  <c r="AE47" i="4"/>
  <c r="AE60" i="4"/>
  <c r="AE44" i="4"/>
  <c r="AE58" i="4"/>
  <c r="AE38" i="4"/>
  <c r="AE55" i="4"/>
  <c r="AE36" i="4"/>
  <c r="AE48" i="4"/>
  <c r="AE59" i="4"/>
  <c r="AC53" i="4"/>
  <c r="AC58" i="4"/>
  <c r="AC45" i="4"/>
  <c r="AC38" i="4"/>
  <c r="AC49" i="4"/>
  <c r="AA61" i="4"/>
  <c r="AA49" i="4"/>
  <c r="AA64" i="4"/>
  <c r="AA56" i="4"/>
  <c r="AA42" i="4"/>
  <c r="W41" i="4"/>
  <c r="W51" i="4"/>
  <c r="W39" i="4"/>
  <c r="W50" i="4"/>
  <c r="W60" i="4"/>
  <c r="W48" i="4"/>
  <c r="W59" i="4"/>
  <c r="W57" i="4"/>
  <c r="W54" i="4"/>
  <c r="W64" i="4"/>
  <c r="W40" i="4"/>
  <c r="W58" i="4"/>
  <c r="W52" i="4"/>
  <c r="W43" i="4"/>
  <c r="W47" i="4"/>
  <c r="W65" i="4"/>
  <c r="W45" i="4"/>
  <c r="W63" i="4"/>
  <c r="V64" i="4"/>
  <c r="V50" i="4"/>
  <c r="V37" i="4"/>
  <c r="V40" i="4"/>
  <c r="V65" i="4"/>
  <c r="V46" i="4"/>
  <c r="V58" i="4"/>
  <c r="V39" i="4"/>
  <c r="V48" i="4"/>
  <c r="V36" i="4"/>
  <c r="V59" i="4"/>
  <c r="V63" i="4"/>
  <c r="T37" i="4"/>
  <c r="T62" i="4"/>
  <c r="T56" i="4"/>
  <c r="T46" i="4"/>
  <c r="T64" i="4"/>
  <c r="T52" i="4"/>
  <c r="T63" i="4"/>
  <c r="T55" i="4"/>
  <c r="T41" i="4"/>
  <c r="T48" i="4"/>
  <c r="T51" i="4"/>
  <c r="Q40" i="4"/>
  <c r="Q37" i="4"/>
  <c r="Q53" i="4"/>
  <c r="Q65" i="4"/>
  <c r="Q49" i="4"/>
  <c r="Q57" i="4"/>
  <c r="Q56" i="4"/>
  <c r="Q62" i="4"/>
  <c r="Q58" i="4"/>
  <c r="Q44" i="4"/>
  <c r="Q42" i="4"/>
  <c r="Q45" i="4"/>
  <c r="Q51" i="4"/>
  <c r="Q64" i="4"/>
  <c r="Q61" i="4"/>
  <c r="Q41" i="4"/>
  <c r="Q36" i="4"/>
  <c r="Q43" i="4"/>
  <c r="Q54" i="4"/>
  <c r="Q63" i="4"/>
  <c r="D39" i="4"/>
  <c r="D43" i="4"/>
  <c r="D48" i="4"/>
  <c r="D53" i="4"/>
  <c r="D55" i="4"/>
  <c r="D37" i="4"/>
  <c r="D42" i="4"/>
  <c r="D47" i="4"/>
  <c r="D54" i="4"/>
  <c r="D57" i="4"/>
  <c r="D41" i="4"/>
  <c r="D45" i="4"/>
  <c r="D46" i="4"/>
  <c r="D49" i="4"/>
  <c r="D50" i="4"/>
  <c r="D51" i="4"/>
  <c r="D52" i="4"/>
  <c r="D56" i="4"/>
  <c r="D58" i="4"/>
  <c r="D62" i="4"/>
  <c r="D60" i="4"/>
  <c r="D63" i="4"/>
  <c r="D36" i="4"/>
  <c r="AP65" i="4"/>
  <c r="AP41" i="4"/>
  <c r="AJ65" i="4"/>
  <c r="AJ45" i="4"/>
  <c r="Z49" i="4"/>
  <c r="X64" i="4"/>
  <c r="AO59" i="4"/>
  <c r="AO36" i="4"/>
  <c r="AO54" i="4"/>
  <c r="AO46" i="4"/>
  <c r="AO43" i="4"/>
  <c r="AO51" i="4"/>
  <c r="AO60" i="4"/>
  <c r="AO56" i="4"/>
  <c r="AB55" i="4"/>
  <c r="AB43" i="4"/>
  <c r="AB54" i="4"/>
  <c r="AP36" i="4"/>
  <c r="Y63" i="4"/>
  <c r="Y55" i="4"/>
  <c r="Y49" i="4"/>
  <c r="Y41" i="4"/>
  <c r="O65" i="4"/>
  <c r="O64" i="4"/>
  <c r="O60" i="4"/>
  <c r="C40" i="4"/>
  <c r="O52" i="4"/>
  <c r="AJ47" i="4" l="1"/>
  <c r="AD49" i="4"/>
  <c r="AD64" i="4"/>
  <c r="AK53" i="4"/>
  <c r="AD63" i="4"/>
  <c r="AG57" i="4"/>
  <c r="H49" i="4"/>
  <c r="B31" i="4"/>
  <c r="C41" i="4"/>
  <c r="C36" i="4"/>
  <c r="F35" i="4"/>
  <c r="S35" i="4"/>
  <c r="AP58" i="4"/>
  <c r="AN58" i="4"/>
  <c r="AN57" i="4"/>
  <c r="Y45" i="4"/>
  <c r="AN51" i="4"/>
  <c r="AP55" i="4"/>
  <c r="AP49" i="4"/>
  <c r="AP42" i="4"/>
  <c r="D35" i="4"/>
  <c r="AG35" i="4"/>
  <c r="Y37" i="4"/>
  <c r="H45" i="4"/>
  <c r="W35" i="4"/>
  <c r="Q35" i="4"/>
  <c r="P35" i="4"/>
  <c r="R35" i="4"/>
  <c r="Z35" i="4"/>
  <c r="AM35" i="4"/>
  <c r="J35" i="4"/>
  <c r="Y65" i="4"/>
  <c r="O40" i="4"/>
  <c r="AO35" i="4"/>
  <c r="AE57" i="4"/>
  <c r="Y54" i="4"/>
  <c r="O56" i="4"/>
  <c r="E62" i="4"/>
  <c r="AN52" i="4"/>
  <c r="AN49" i="4"/>
  <c r="AN37" i="4"/>
  <c r="AN48" i="4"/>
  <c r="AN40" i="4"/>
  <c r="AN64" i="4"/>
  <c r="AN43" i="4"/>
  <c r="AN60" i="4"/>
  <c r="AN39" i="4"/>
  <c r="AN50" i="4"/>
  <c r="AN38" i="4"/>
  <c r="AN46" i="4"/>
  <c r="AN65" i="4"/>
  <c r="AN41" i="4"/>
  <c r="AN45" i="4"/>
  <c r="AF58" i="4"/>
  <c r="AF46" i="4"/>
  <c r="AF44" i="4"/>
  <c r="AF62" i="4"/>
  <c r="AF55" i="4"/>
  <c r="AF60" i="4"/>
  <c r="AF39" i="4"/>
  <c r="AF42" i="4"/>
  <c r="AF59" i="4"/>
  <c r="AF57" i="4"/>
  <c r="AF40" i="4"/>
  <c r="AF52" i="4"/>
  <c r="AF51" i="4"/>
  <c r="AF53" i="4"/>
  <c r="X59" i="4"/>
  <c r="X47" i="4"/>
  <c r="X37" i="4"/>
  <c r="X42" i="4"/>
  <c r="X36" i="4"/>
  <c r="X55" i="4"/>
  <c r="X38" i="4"/>
  <c r="X56" i="4"/>
  <c r="X52" i="4"/>
  <c r="X48" i="4"/>
  <c r="X41" i="4"/>
  <c r="X62" i="4"/>
  <c r="X57" i="4"/>
  <c r="X50" i="4"/>
  <c r="X63" i="4"/>
  <c r="X46" i="4"/>
  <c r="X39" i="4"/>
  <c r="X49" i="4"/>
  <c r="AA38" i="4"/>
  <c r="AC44" i="4"/>
  <c r="AI62" i="4"/>
  <c r="AI57" i="4"/>
  <c r="AF47" i="4"/>
  <c r="AF36" i="4"/>
  <c r="L63" i="4"/>
  <c r="G40" i="4"/>
  <c r="C59" i="4"/>
  <c r="AA57" i="4"/>
  <c r="AN36" i="4"/>
  <c r="AA47" i="4"/>
  <c r="X60" i="4"/>
  <c r="X43" i="4"/>
  <c r="E49" i="4"/>
  <c r="E46" i="4"/>
  <c r="E42" i="4"/>
  <c r="AN62" i="4"/>
  <c r="AL65" i="4"/>
  <c r="AL53" i="4"/>
  <c r="AL47" i="4"/>
  <c r="AL50" i="4"/>
  <c r="AL59" i="4"/>
  <c r="AL46" i="4"/>
  <c r="AL49" i="4"/>
  <c r="AL39" i="4"/>
  <c r="AL51" i="4"/>
  <c r="AL42" i="4"/>
  <c r="AL64" i="4"/>
  <c r="AL57" i="4"/>
  <c r="AL48" i="4"/>
  <c r="AL40" i="4"/>
  <c r="AL54" i="4"/>
  <c r="V53" i="4"/>
  <c r="V62" i="4"/>
  <c r="V42" i="4"/>
  <c r="V49" i="4"/>
  <c r="V38" i="4"/>
  <c r="V51" i="4"/>
  <c r="V52" i="4"/>
  <c r="V43" i="4"/>
  <c r="V54" i="4"/>
  <c r="V55" i="4"/>
  <c r="V41" i="4"/>
  <c r="H46" i="4"/>
  <c r="H41" i="4"/>
  <c r="H58" i="4"/>
  <c r="H59" i="4"/>
  <c r="H61" i="4"/>
  <c r="H64" i="4"/>
  <c r="H62" i="4"/>
  <c r="H53" i="4"/>
  <c r="H65" i="4"/>
  <c r="H48" i="4"/>
  <c r="AA51" i="4"/>
  <c r="AA50" i="4"/>
  <c r="E39" i="4"/>
  <c r="AI64" i="4"/>
  <c r="E48" i="4"/>
  <c r="AC47" i="4"/>
  <c r="AC61" i="4"/>
  <c r="AC52" i="4"/>
  <c r="AC43" i="4"/>
  <c r="AC41" i="4"/>
  <c r="AC54" i="4"/>
  <c r="AC37" i="4"/>
  <c r="AC56" i="4"/>
  <c r="AC60" i="4"/>
  <c r="AC57" i="4"/>
  <c r="AC65" i="4"/>
  <c r="G37" i="4"/>
  <c r="G44" i="4"/>
  <c r="G49" i="4"/>
  <c r="G53" i="4"/>
  <c r="G59" i="4"/>
  <c r="G41" i="4"/>
  <c r="G45" i="4"/>
  <c r="G56" i="4"/>
  <c r="G46" i="4"/>
  <c r="G51" i="4"/>
  <c r="G58" i="4"/>
  <c r="G55" i="4"/>
  <c r="G60" i="4"/>
  <c r="G42" i="4"/>
  <c r="G39" i="4"/>
  <c r="AA52" i="4"/>
  <c r="AA54" i="4"/>
  <c r="AC39" i="4"/>
  <c r="AI55" i="4"/>
  <c r="C58" i="4"/>
  <c r="AF61" i="4"/>
  <c r="L44" i="4"/>
  <c r="G48" i="4"/>
  <c r="C53" i="4"/>
  <c r="C51" i="4"/>
  <c r="G52" i="4"/>
  <c r="AN42" i="4"/>
  <c r="AC50" i="4"/>
  <c r="AN44" i="4"/>
  <c r="E57" i="4"/>
  <c r="AB50" i="4"/>
  <c r="AB38" i="4"/>
  <c r="AB40" i="4"/>
  <c r="AB63" i="4"/>
  <c r="AB64" i="4"/>
  <c r="AB65" i="4"/>
  <c r="AB41" i="4"/>
  <c r="AB58" i="4"/>
  <c r="AB51" i="4"/>
  <c r="AB36" i="4"/>
  <c r="AB45" i="4"/>
  <c r="AB47" i="4"/>
  <c r="AB44" i="4"/>
  <c r="AB61" i="4"/>
  <c r="T43" i="4"/>
  <c r="T49" i="4"/>
  <c r="T58" i="4"/>
  <c r="T65" i="4"/>
  <c r="T38" i="4"/>
  <c r="T57" i="4"/>
  <c r="T60" i="4"/>
  <c r="T53" i="4"/>
  <c r="T47" i="4"/>
  <c r="T54" i="4"/>
  <c r="T40" i="4"/>
  <c r="T36" i="4"/>
  <c r="M63" i="4"/>
  <c r="M59" i="4"/>
  <c r="M50" i="4"/>
  <c r="M52" i="4"/>
  <c r="M64" i="4"/>
  <c r="M48" i="4"/>
  <c r="M60" i="4"/>
  <c r="M51" i="4"/>
  <c r="M47" i="4"/>
  <c r="M45" i="4"/>
  <c r="M39" i="4"/>
  <c r="M37" i="4"/>
  <c r="M62" i="4"/>
  <c r="M43" i="4"/>
  <c r="M65" i="4"/>
  <c r="M54" i="4"/>
  <c r="AI43" i="4"/>
  <c r="AI63" i="4"/>
  <c r="AI45" i="4"/>
  <c r="AI41" i="4"/>
  <c r="AI60" i="4"/>
  <c r="AI49" i="4"/>
  <c r="AI53" i="4"/>
  <c r="AI61" i="4"/>
  <c r="AI52" i="4"/>
  <c r="AI36" i="4"/>
  <c r="AI59" i="4"/>
  <c r="AI65" i="4"/>
  <c r="AI38" i="4"/>
  <c r="AI58" i="4"/>
  <c r="AA55" i="4"/>
  <c r="AA39" i="4"/>
  <c r="AA62" i="4"/>
  <c r="AA60" i="4"/>
  <c r="AA53" i="4"/>
  <c r="AA41" i="4"/>
  <c r="AA45" i="4"/>
  <c r="AA36" i="4"/>
  <c r="AA37" i="4"/>
  <c r="AA44" i="4"/>
  <c r="AA58" i="4"/>
  <c r="AA46" i="4"/>
  <c r="AA43" i="4"/>
  <c r="L64" i="4"/>
  <c r="L49" i="4"/>
  <c r="L37" i="4"/>
  <c r="L62" i="4"/>
  <c r="L45" i="4"/>
  <c r="L42" i="4"/>
  <c r="L38" i="4"/>
  <c r="L43" i="4"/>
  <c r="L57" i="4"/>
  <c r="L36" i="4"/>
  <c r="L59" i="4"/>
  <c r="L39" i="4"/>
  <c r="L58" i="4"/>
  <c r="L55" i="4"/>
  <c r="L41" i="4"/>
  <c r="L61" i="4"/>
  <c r="L56" i="4"/>
  <c r="E65" i="4"/>
  <c r="E55" i="4"/>
  <c r="E50" i="4"/>
  <c r="E59" i="4"/>
  <c r="E61" i="4"/>
  <c r="E63" i="4"/>
  <c r="E58" i="4"/>
  <c r="E44" i="4"/>
  <c r="E37" i="4"/>
  <c r="E52" i="4"/>
  <c r="E60" i="4"/>
  <c r="E40" i="4"/>
  <c r="E47" i="4"/>
  <c r="E36" i="4"/>
  <c r="E41" i="4"/>
  <c r="AA65" i="4"/>
  <c r="AC42" i="4"/>
  <c r="AC36" i="4"/>
  <c r="AI37" i="4"/>
  <c r="AF56" i="4"/>
  <c r="AC48" i="4"/>
  <c r="AF48" i="4"/>
  <c r="L54" i="4"/>
  <c r="L48" i="4"/>
  <c r="C50" i="4"/>
  <c r="U35" i="4"/>
  <c r="AA63" i="4"/>
  <c r="AF43" i="4"/>
  <c r="E53" i="4"/>
  <c r="X51" i="4"/>
  <c r="AN47" i="4"/>
  <c r="AH56" i="4"/>
  <c r="AH41" i="4"/>
  <c r="AH59" i="4"/>
  <c r="AH46" i="4"/>
  <c r="AH45" i="4"/>
  <c r="AH54" i="4"/>
  <c r="AH57" i="4"/>
  <c r="AH38" i="4"/>
  <c r="AH53" i="4"/>
  <c r="AH50" i="4"/>
  <c r="AH51" i="4"/>
  <c r="AH42" i="4"/>
  <c r="AH48" i="4"/>
  <c r="AH58" i="4"/>
  <c r="AH44" i="4"/>
  <c r="E54" i="4"/>
  <c r="K37" i="4"/>
  <c r="K53" i="4"/>
  <c r="K57" i="4"/>
  <c r="K56" i="4"/>
  <c r="K39" i="4"/>
  <c r="K44" i="4"/>
  <c r="K36" i="4"/>
  <c r="K52" i="4"/>
  <c r="K64" i="4"/>
  <c r="K41" i="4"/>
  <c r="K42" i="4"/>
  <c r="K46" i="4"/>
  <c r="K50" i="4"/>
  <c r="K54" i="4"/>
  <c r="K60" i="4"/>
  <c r="K49" i="4"/>
  <c r="K61" i="4"/>
  <c r="K47" i="4"/>
  <c r="K51" i="4"/>
  <c r="K62" i="4"/>
  <c r="K58" i="4"/>
  <c r="K48" i="4"/>
  <c r="K55" i="4"/>
  <c r="L53" i="4"/>
  <c r="C54" i="4"/>
  <c r="C56" i="4"/>
  <c r="C61" i="4"/>
  <c r="C42" i="4"/>
  <c r="C52" i="4"/>
  <c r="C39" i="4"/>
  <c r="C64" i="4"/>
  <c r="C57" i="4"/>
  <c r="C49" i="4"/>
  <c r="C47" i="4"/>
  <c r="C65" i="4"/>
  <c r="L52" i="4"/>
  <c r="AA59" i="4"/>
  <c r="AC64" i="4"/>
  <c r="AI46" i="4"/>
  <c r="AC59" i="4"/>
  <c r="AF38" i="4"/>
  <c r="AF64" i="4"/>
  <c r="N35" i="4"/>
  <c r="G36" i="4"/>
  <c r="G64" i="4"/>
  <c r="G63" i="4"/>
  <c r="C55" i="4"/>
  <c r="AI44" i="4"/>
  <c r="AN56" i="4"/>
  <c r="X40" i="4"/>
  <c r="AI51" i="4"/>
  <c r="AI47" i="4"/>
  <c r="AN53" i="4"/>
  <c r="AN61" i="4"/>
  <c r="X58" i="4"/>
  <c r="E45" i="4"/>
  <c r="E64" i="4"/>
  <c r="V57" i="4"/>
  <c r="G50" i="4"/>
  <c r="I40" i="4"/>
  <c r="I45" i="4"/>
  <c r="I64" i="4"/>
  <c r="I62" i="4"/>
  <c r="I52" i="4"/>
  <c r="I37" i="4"/>
  <c r="I59" i="4"/>
  <c r="I47" i="4"/>
  <c r="I36" i="4"/>
  <c r="I56" i="4"/>
  <c r="I61" i="4"/>
  <c r="I46" i="4"/>
  <c r="I51" i="4"/>
  <c r="I43" i="4"/>
  <c r="I49" i="4"/>
  <c r="I53" i="4"/>
  <c r="AJ58" i="4"/>
  <c r="AJ35" i="4" s="1"/>
  <c r="O42" i="4"/>
  <c r="AE61" i="4"/>
  <c r="AE46" i="4"/>
  <c r="AK61" i="4"/>
  <c r="AK35" i="4" s="1"/>
  <c r="AE50" i="4"/>
  <c r="AE49" i="4"/>
  <c r="AD35" i="4" l="1"/>
  <c r="AP35" i="4"/>
  <c r="O35" i="4"/>
  <c r="Y35" i="4"/>
  <c r="AL35" i="4"/>
  <c r="AH35" i="4"/>
  <c r="H35" i="4"/>
  <c r="V35" i="4"/>
  <c r="AB35" i="4"/>
  <c r="AE35" i="4"/>
  <c r="M35" i="4"/>
  <c r="AN35" i="4"/>
  <c r="X35" i="4"/>
  <c r="K35" i="4"/>
  <c r="E35" i="4"/>
  <c r="AI35" i="4"/>
  <c r="B50" i="4"/>
  <c r="B64" i="4"/>
  <c r="B63" i="4"/>
  <c r="B57" i="4"/>
  <c r="B59" i="4"/>
  <c r="B52" i="4"/>
  <c r="B39" i="4"/>
  <c r="B43" i="4"/>
  <c r="B41" i="4"/>
  <c r="B38" i="4"/>
  <c r="B61" i="4"/>
  <c r="B56" i="4"/>
  <c r="B36" i="4"/>
  <c r="B45" i="4"/>
  <c r="B37" i="4"/>
  <c r="B49" i="4"/>
  <c r="B51" i="4"/>
  <c r="B48" i="4"/>
  <c r="B65" i="4"/>
  <c r="B58" i="4"/>
  <c r="B42" i="4"/>
  <c r="B60" i="4"/>
  <c r="B40" i="4"/>
  <c r="B53" i="4"/>
  <c r="B55" i="4"/>
  <c r="B54" i="4"/>
  <c r="B46" i="4"/>
  <c r="B44" i="4"/>
  <c r="B62" i="4"/>
  <c r="B47" i="4"/>
  <c r="I35" i="4"/>
  <c r="AC35" i="4"/>
  <c r="AA35" i="4"/>
  <c r="AF35" i="4"/>
  <c r="G35" i="4"/>
  <c r="T35" i="4"/>
  <c r="C35" i="4"/>
  <c r="L35" i="4"/>
  <c r="B32" i="4" l="1"/>
  <c r="C3" i="4"/>
</calcChain>
</file>

<file path=xl/comments1.xml><?xml version="1.0" encoding="utf-8"?>
<comments xmlns="http://schemas.openxmlformats.org/spreadsheetml/2006/main">
  <authors>
    <author>moni_11</author>
    <author>fukuda mayuko</author>
  </authors>
  <commentList>
    <comment ref="B3" authorId="0" shapeId="0">
      <text>
        <r>
          <rPr>
            <sz val="9"/>
            <color indexed="81"/>
            <rFont val="MS P ゴシック"/>
            <family val="3"/>
            <charset val="128"/>
          </rPr>
          <t>コアサイトは数字の前に「C」、一般サイトは数字の前に「S」がつきます</t>
        </r>
      </text>
    </comment>
    <comment ref="B4" authorId="0" shapeId="0">
      <text>
        <r>
          <rPr>
            <b/>
            <sz val="9"/>
            <color indexed="81"/>
            <rFont val="MS P ゴシック"/>
            <family val="3"/>
            <charset val="128"/>
          </rPr>
          <t>サイト番号から自動入力されます</t>
        </r>
      </text>
    </comment>
    <comment ref="B5" authorId="0" shapeId="0">
      <text>
        <r>
          <rPr>
            <b/>
            <sz val="9"/>
            <color indexed="81"/>
            <rFont val="MS P ゴシック"/>
            <family val="3"/>
            <charset val="128"/>
          </rPr>
          <t xml:space="preserve">調査年を入力してください
</t>
        </r>
        <r>
          <rPr>
            <sz val="9"/>
            <color indexed="81"/>
            <rFont val="MS P ゴシック"/>
            <family val="3"/>
            <charset val="128"/>
          </rPr>
          <t>最初にカメラを設置した年で結構です</t>
        </r>
      </text>
    </comment>
    <comment ref="B6" authorId="0" shapeId="0">
      <text>
        <r>
          <rPr>
            <b/>
            <sz val="9"/>
            <color indexed="81"/>
            <rFont val="MS P ゴシック"/>
            <family val="3"/>
            <charset val="128"/>
          </rPr>
          <t>「前期」「後期」から選択してください</t>
        </r>
      </text>
    </comment>
    <comment ref="C8" authorId="1" shapeId="0">
      <text>
        <r>
          <rPr>
            <sz val="9"/>
            <color indexed="81"/>
            <rFont val="MS P ゴシック"/>
            <family val="3"/>
            <charset val="128"/>
          </rPr>
          <t>「有」「無」から選択してください
「有」の場合は備考欄に一言ご記入ください</t>
        </r>
      </text>
    </comment>
  </commentList>
</comments>
</file>

<file path=xl/comments2.xml><?xml version="1.0" encoding="utf-8"?>
<comments xmlns="http://schemas.openxmlformats.org/spreadsheetml/2006/main">
  <authors>
    <author>moni_11</author>
    <author>Takagawa</author>
    <author>kenkyu_ky</author>
    <author>takagawa</author>
  </authors>
  <commentList>
    <comment ref="B3" authorId="0" shapeId="0">
      <text>
        <r>
          <rPr>
            <b/>
            <sz val="9"/>
            <color indexed="81"/>
            <rFont val="MS P ゴシック"/>
            <family val="3"/>
            <charset val="128"/>
          </rPr>
          <t>「特徴的な変化」シートから
自動入力されます</t>
        </r>
      </text>
    </comment>
    <comment ref="B4" authorId="0" shapeId="0">
      <text>
        <r>
          <rPr>
            <b/>
            <sz val="9"/>
            <color indexed="81"/>
            <rFont val="MS P ゴシック"/>
            <family val="3"/>
            <charset val="128"/>
          </rPr>
          <t>「特徴的な変化」シートから
自動入力されます</t>
        </r>
      </text>
    </comment>
    <comment ref="B6" authorId="0" shapeId="0">
      <text>
        <r>
          <rPr>
            <b/>
            <sz val="9"/>
            <color indexed="81"/>
            <rFont val="MS P ゴシック"/>
            <family val="3"/>
            <charset val="128"/>
          </rPr>
          <t>「特徴的な変化」シートから
自動入力されます</t>
        </r>
      </text>
    </comment>
    <comment ref="B8" authorId="1" shapeId="0">
      <text>
        <r>
          <rPr>
            <sz val="9"/>
            <color indexed="81"/>
            <rFont val="ＭＳ Ｐゴシック"/>
            <family val="3"/>
            <charset val="128"/>
          </rPr>
          <t xml:space="preserve">事務局で使用しますので記入しないでください
</t>
        </r>
      </text>
    </comment>
    <comment ref="A11" authorId="2" shapeId="0">
      <text>
        <r>
          <rPr>
            <sz val="9"/>
            <color indexed="81"/>
            <rFont val="ＭＳ Ｐゴシック"/>
            <family val="3"/>
            <charset val="128"/>
          </rPr>
          <t xml:space="preserve">写真が格納されているフォルダ名
</t>
        </r>
        <r>
          <rPr>
            <b/>
            <sz val="9"/>
            <color indexed="10"/>
            <rFont val="ＭＳ Ｐゴシック"/>
            <family val="3"/>
            <charset val="128"/>
          </rPr>
          <t>「サイト番号_設置年月日_地点」</t>
        </r>
        <r>
          <rPr>
            <sz val="9"/>
            <color indexed="81"/>
            <rFont val="ＭＳ Ｐゴシック"/>
            <family val="3"/>
            <charset val="128"/>
          </rPr>
          <t>を入力してください</t>
        </r>
      </text>
    </comment>
    <comment ref="B13" authorId="0" shapeId="0">
      <text>
        <r>
          <rPr>
            <sz val="9"/>
            <color indexed="81"/>
            <rFont val="MS P ゴシック"/>
            <family val="3"/>
            <charset val="128"/>
          </rPr>
          <t>事務局で使用しますので記入しないでください</t>
        </r>
      </text>
    </comment>
    <comment ref="G16" authorId="0" shapeId="0">
      <text>
        <r>
          <rPr>
            <sz val="9"/>
            <color indexed="81"/>
            <rFont val="MS P ゴシック"/>
            <family val="3"/>
            <charset val="128"/>
          </rPr>
          <t>時刻の入力は24時間表記で、
「13:50」のように時と分の間にコロン（:）を入れてください
コロン（:）が入っていないと、0:00と表示され黄色で入力エラーのお知らせをします
再度、正しくご入力ください</t>
        </r>
      </text>
    </comment>
    <comment ref="B19" authorId="1" shapeId="0">
      <text>
        <r>
          <rPr>
            <sz val="9"/>
            <color indexed="81"/>
            <rFont val="ＭＳ Ｐゴシック"/>
            <family val="3"/>
            <charset val="128"/>
          </rPr>
          <t>以下のいずれかを入力してください
「</t>
        </r>
        <r>
          <rPr>
            <b/>
            <sz val="9"/>
            <color indexed="81"/>
            <rFont val="ＭＳ Ｐゴシック"/>
            <family val="3"/>
            <charset val="128"/>
          </rPr>
          <t>回収時</t>
        </r>
        <r>
          <rPr>
            <sz val="9"/>
            <color indexed="81"/>
            <rFont val="ＭＳ Ｐゴシック"/>
            <family val="3"/>
            <charset val="128"/>
          </rPr>
          <t>」…カメラ回収時にカメラが正常に作動していた場合
「</t>
        </r>
        <r>
          <rPr>
            <b/>
            <sz val="9"/>
            <color indexed="81"/>
            <rFont val="ＭＳ Ｐゴシック"/>
            <family val="3"/>
            <charset val="128"/>
          </rPr>
          <t>回収前に終了</t>
        </r>
        <r>
          <rPr>
            <sz val="9"/>
            <color indexed="81"/>
            <rFont val="ＭＳ Ｐゴシック"/>
            <family val="3"/>
            <charset val="128"/>
          </rPr>
          <t>」…カメラ回収時にカメラが作動していなかった場合（電池切れ・故障）やSDカードなどの記憶媒体の容量が一杯になり記録ができない状態になっていた場合</t>
        </r>
      </text>
    </comment>
    <comment ref="A23" authorId="3" shapeId="0">
      <text>
        <r>
          <rPr>
            <sz val="9"/>
            <color indexed="81"/>
            <rFont val="ＭＳ Ｐゴシック"/>
            <family val="3"/>
            <charset val="128"/>
          </rPr>
          <t>使用した機材を入力してください
以下の３機種から選択してください
第5期配布：</t>
        </r>
        <r>
          <rPr>
            <b/>
            <sz val="9"/>
            <color indexed="81"/>
            <rFont val="ＭＳ Ｐゴシック"/>
            <family val="3"/>
            <charset val="128"/>
          </rPr>
          <t>Ltl-6210WMC</t>
        </r>
        <r>
          <rPr>
            <sz val="9"/>
            <color indexed="81"/>
            <rFont val="ＭＳ Ｐゴシック"/>
            <family val="3"/>
            <charset val="128"/>
          </rPr>
          <t xml:space="preserve">
第4期配布：</t>
        </r>
        <r>
          <rPr>
            <b/>
            <sz val="9"/>
            <color indexed="81"/>
            <rFont val="ＭＳ Ｐゴシック"/>
            <family val="3"/>
            <charset val="128"/>
          </rPr>
          <t>Ltl-Acorn 6310W</t>
        </r>
        <r>
          <rPr>
            <sz val="9"/>
            <color indexed="81"/>
            <rFont val="ＭＳ Ｐゴシック"/>
            <family val="3"/>
            <charset val="128"/>
          </rPr>
          <t xml:space="preserve">
第3期配布：</t>
        </r>
        <r>
          <rPr>
            <b/>
            <sz val="9"/>
            <color indexed="81"/>
            <rFont val="ＭＳ Ｐゴシック"/>
            <family val="3"/>
            <charset val="128"/>
          </rPr>
          <t>FieldNoteDUO(DMC-FT3)</t>
        </r>
      </text>
    </comment>
    <comment ref="A25" authorId="1" shapeId="0">
      <text>
        <r>
          <rPr>
            <sz val="9"/>
            <color indexed="81"/>
            <rFont val="ＭＳ Ｐゴシック"/>
            <family val="3"/>
            <charset val="128"/>
          </rPr>
          <t xml:space="preserve">事務局で使用しますので記入しないでください
</t>
        </r>
      </text>
    </comment>
    <comment ref="A26" authorId="1" shapeId="0">
      <text>
        <r>
          <rPr>
            <sz val="9"/>
            <color indexed="81"/>
            <rFont val="ＭＳ Ｐゴシック"/>
            <family val="3"/>
            <charset val="128"/>
          </rPr>
          <t xml:space="preserve">事務局で使用しますので記入しないでください
</t>
        </r>
      </text>
    </comment>
  </commentList>
</comments>
</file>

<file path=xl/comments3.xml><?xml version="1.0" encoding="utf-8"?>
<comments xmlns="http://schemas.openxmlformats.org/spreadsheetml/2006/main">
  <authors>
    <author>Takagawa</author>
    <author>okonogi</author>
    <author>fujita_taku</author>
    <author>5moni1000PC</author>
    <author>Shinichi</author>
    <author>moni_11</author>
  </authors>
  <commentList>
    <comment ref="A8" authorId="0" shapeId="0">
      <text>
        <r>
          <rPr>
            <sz val="9"/>
            <color indexed="81"/>
            <rFont val="ＭＳ Ｐゴシック"/>
            <family val="3"/>
            <charset val="128"/>
          </rPr>
          <t>カメラ設置データのフォルダIDを選択してください</t>
        </r>
      </text>
    </comment>
    <comment ref="B8" authorId="0" shapeId="0">
      <text>
        <r>
          <rPr>
            <b/>
            <sz val="9"/>
            <color indexed="81"/>
            <rFont val="ＭＳ Ｐゴシック"/>
            <family val="3"/>
            <charset val="128"/>
          </rPr>
          <t>写真の画像ファイル名をそのままご入力ください</t>
        </r>
      </text>
    </comment>
    <comment ref="F8" authorId="1" shapeId="0">
      <text>
        <r>
          <rPr>
            <sz val="9"/>
            <color indexed="81"/>
            <rFont val="ＭＳ Ｐゴシック"/>
            <family val="3"/>
            <charset val="128"/>
          </rPr>
          <t>種名を入力すると自動で入力されます</t>
        </r>
      </text>
    </comment>
    <comment ref="G8" authorId="2" shapeId="0">
      <text>
        <r>
          <rPr>
            <b/>
            <sz val="10"/>
            <color indexed="81"/>
            <rFont val="MS P ゴシック"/>
            <family val="3"/>
            <charset val="128"/>
          </rPr>
          <t>★他のファイルから種名をコピーする場合は、</t>
        </r>
        <r>
          <rPr>
            <b/>
            <u/>
            <sz val="10"/>
            <color indexed="81"/>
            <rFont val="MS P ゴシック"/>
            <family val="3"/>
            <charset val="128"/>
          </rPr>
          <t>「値貼り付け」でコピー</t>
        </r>
        <r>
          <rPr>
            <b/>
            <sz val="10"/>
            <color indexed="81"/>
            <rFont val="MS P ゴシック"/>
            <family val="3"/>
            <charset val="128"/>
          </rPr>
          <t>して下さい</t>
        </r>
      </text>
    </comment>
    <comment ref="H8" authorId="3" shapeId="0">
      <text>
        <r>
          <rPr>
            <sz val="9"/>
            <color indexed="81"/>
            <rFont val="MS P ゴシック"/>
            <family val="3"/>
            <charset val="128"/>
          </rPr>
          <t>指定された同定不要サイトのみ「同定依頼」の選択肢をご使用ください</t>
        </r>
      </text>
    </comment>
    <comment ref="K8" authorId="4" shapeId="0">
      <text>
        <r>
          <rPr>
            <sz val="9"/>
            <color indexed="81"/>
            <rFont val="ＭＳ Ｐゴシック"/>
            <family val="3"/>
            <charset val="128"/>
          </rPr>
          <t>＜調査員の方へ＞
灰色の欄は入力しないでください
＜最終同定担当者の方へ＞
入力された一次同定種名に誤りがあれば、</t>
        </r>
        <r>
          <rPr>
            <sz val="9"/>
            <color indexed="10"/>
            <rFont val="ＭＳ Ｐゴシック"/>
            <family val="3"/>
            <charset val="128"/>
          </rPr>
          <t>赤文字</t>
        </r>
        <r>
          <rPr>
            <sz val="9"/>
            <color indexed="81"/>
            <rFont val="ＭＳ Ｐゴシック"/>
            <family val="3"/>
            <charset val="128"/>
          </rPr>
          <t>で修正してください</t>
        </r>
      </text>
    </comment>
    <comment ref="I20" authorId="5" shapeId="0">
      <text>
        <r>
          <rPr>
            <sz val="9"/>
            <color indexed="81"/>
            <rFont val="MS P ゴシック"/>
            <family val="3"/>
            <charset val="128"/>
          </rPr>
          <t>１枚の写真に複数種の動物が撮影された場合は、行を分けてお書きください</t>
        </r>
      </text>
    </comment>
    <comment ref="E29" authorId="5" shapeId="0">
      <text>
        <r>
          <rPr>
            <sz val="9"/>
            <color indexed="81"/>
            <rFont val="MS P ゴシック"/>
            <family val="3"/>
            <charset val="128"/>
          </rPr>
          <t>時刻の入力は24時間表記で、
「13:50」のように時と分の間にコロン（:）を入れてください
コロン（:）が入っていないと、0:00と表示され黄色で入力エラーのお知らせをします。
再度、正しくご入力ください</t>
        </r>
      </text>
    </comment>
  </commentList>
</comments>
</file>

<file path=xl/comments4.xml><?xml version="1.0" encoding="utf-8"?>
<comments xmlns="http://schemas.openxmlformats.org/spreadsheetml/2006/main">
  <authors>
    <author>moni_11</author>
    <author>fukuda mayuko</author>
  </authors>
  <commentList>
    <comment ref="B4" authorId="0" shapeId="0">
      <text>
        <r>
          <rPr>
            <b/>
            <sz val="9"/>
            <color indexed="81"/>
            <rFont val="MS P ゴシック"/>
            <family val="3"/>
            <charset val="128"/>
          </rPr>
          <t>サイト番号から自動入力されます</t>
        </r>
      </text>
    </comment>
    <comment ref="B6" authorId="0" shapeId="0">
      <text>
        <r>
          <rPr>
            <b/>
            <sz val="10"/>
            <color indexed="81"/>
            <rFont val="MS P ゴシック"/>
            <family val="3"/>
            <charset val="128"/>
          </rPr>
          <t>「前期」「後期」から選択してください</t>
        </r>
      </text>
    </comment>
    <comment ref="C8" authorId="1" shapeId="0">
      <text>
        <r>
          <rPr>
            <sz val="10"/>
            <color indexed="81"/>
            <rFont val="MS P ゴシック"/>
            <family val="3"/>
            <charset val="128"/>
          </rPr>
          <t>「有」「無」から選択してください
「有」の場合は備考欄に一言ご記入ください</t>
        </r>
      </text>
    </comment>
  </commentList>
</comments>
</file>

<file path=xl/comments5.xml><?xml version="1.0" encoding="utf-8"?>
<comments xmlns="http://schemas.openxmlformats.org/spreadsheetml/2006/main">
  <authors>
    <author>moni_11</author>
    <author>Takagawa</author>
    <author>kenkyu_ky</author>
    <author>Shinichi</author>
    <author>takagawa</author>
  </authors>
  <commentList>
    <comment ref="B3" authorId="0" shapeId="0">
      <text>
        <r>
          <rPr>
            <b/>
            <sz val="9"/>
            <color indexed="81"/>
            <rFont val="MS P ゴシック"/>
            <family val="3"/>
            <charset val="128"/>
          </rPr>
          <t>「特徴的な変化」シートから
自動入力されます</t>
        </r>
      </text>
    </comment>
    <comment ref="B4" authorId="0" shapeId="0">
      <text>
        <r>
          <rPr>
            <b/>
            <sz val="9"/>
            <color indexed="81"/>
            <rFont val="MS P ゴシック"/>
            <family val="3"/>
            <charset val="128"/>
          </rPr>
          <t>「特徴的な変化」シートから
自動入力されます</t>
        </r>
      </text>
    </comment>
    <comment ref="B6" authorId="0" shapeId="0">
      <text>
        <r>
          <rPr>
            <b/>
            <sz val="9"/>
            <color indexed="81"/>
            <rFont val="MS P ゴシック"/>
            <family val="3"/>
            <charset val="128"/>
          </rPr>
          <t>「特徴的な変化」シートから
自動入力されます</t>
        </r>
      </text>
    </comment>
    <comment ref="B8" authorId="1" shapeId="0">
      <text>
        <r>
          <rPr>
            <sz val="9"/>
            <color indexed="81"/>
            <rFont val="ＭＳ Ｐゴシック"/>
            <family val="3"/>
            <charset val="128"/>
          </rPr>
          <t xml:space="preserve">事務局で使用しますので記入しないでください
</t>
        </r>
      </text>
    </comment>
    <comment ref="A11" authorId="2" shapeId="0">
      <text>
        <r>
          <rPr>
            <sz val="9"/>
            <color indexed="81"/>
            <rFont val="ＭＳ Ｐゴシック"/>
            <family val="3"/>
            <charset val="128"/>
          </rPr>
          <t xml:space="preserve">写真が格納されているフォルダ名
</t>
        </r>
        <r>
          <rPr>
            <b/>
            <sz val="9"/>
            <color indexed="10"/>
            <rFont val="ＭＳ Ｐゴシック"/>
            <family val="3"/>
            <charset val="128"/>
          </rPr>
          <t>「サイト番号_設置年月日_地点」</t>
        </r>
        <r>
          <rPr>
            <sz val="9"/>
            <color indexed="81"/>
            <rFont val="ＭＳ Ｐゴシック"/>
            <family val="3"/>
            <charset val="128"/>
          </rPr>
          <t>を入力してください</t>
        </r>
      </text>
    </comment>
    <comment ref="B13" authorId="3" shapeId="0">
      <text>
        <r>
          <rPr>
            <sz val="9"/>
            <color indexed="81"/>
            <rFont val="ＭＳ Ｐゴシック"/>
            <family val="3"/>
            <charset val="128"/>
          </rPr>
          <t>事務局で使用しますので記入しないでください</t>
        </r>
      </text>
    </comment>
    <comment ref="B19" authorId="1" shapeId="0">
      <text>
        <r>
          <rPr>
            <sz val="9"/>
            <color indexed="81"/>
            <rFont val="ＭＳ Ｐゴシック"/>
            <family val="3"/>
            <charset val="128"/>
          </rPr>
          <t>以下のいずれかを入力してください
「</t>
        </r>
        <r>
          <rPr>
            <b/>
            <sz val="9"/>
            <color indexed="81"/>
            <rFont val="ＭＳ Ｐゴシック"/>
            <family val="3"/>
            <charset val="128"/>
          </rPr>
          <t>回収時</t>
        </r>
        <r>
          <rPr>
            <sz val="9"/>
            <color indexed="81"/>
            <rFont val="ＭＳ Ｐゴシック"/>
            <family val="3"/>
            <charset val="128"/>
          </rPr>
          <t>」…カメラ回収時にカメラが正常に作動していた場合
「</t>
        </r>
        <r>
          <rPr>
            <b/>
            <sz val="9"/>
            <color indexed="81"/>
            <rFont val="ＭＳ Ｐゴシック"/>
            <family val="3"/>
            <charset val="128"/>
          </rPr>
          <t>回収前に終了</t>
        </r>
        <r>
          <rPr>
            <sz val="9"/>
            <color indexed="81"/>
            <rFont val="ＭＳ Ｐゴシック"/>
            <family val="3"/>
            <charset val="128"/>
          </rPr>
          <t>」…カメラ回収時にカメラが作動していなかった場合（電池切れ・故障）やSDカードなどの記憶媒体の容量が一杯になり記録ができない状態になっていた場合</t>
        </r>
      </text>
    </comment>
    <comment ref="A23" authorId="4" shapeId="0">
      <text>
        <r>
          <rPr>
            <sz val="9"/>
            <color indexed="81"/>
            <rFont val="ＭＳ Ｐゴシック"/>
            <family val="3"/>
            <charset val="128"/>
          </rPr>
          <t>使用した機材を入力してください
以下の３機種から選択してください
第5期配布：</t>
        </r>
        <r>
          <rPr>
            <b/>
            <sz val="9"/>
            <color indexed="81"/>
            <rFont val="ＭＳ Ｐゴシック"/>
            <family val="3"/>
            <charset val="128"/>
          </rPr>
          <t>Ltl-6210WMC</t>
        </r>
        <r>
          <rPr>
            <sz val="9"/>
            <color indexed="81"/>
            <rFont val="ＭＳ Ｐゴシック"/>
            <family val="3"/>
            <charset val="128"/>
          </rPr>
          <t xml:space="preserve">
第4期配布：</t>
        </r>
        <r>
          <rPr>
            <b/>
            <sz val="9"/>
            <color indexed="81"/>
            <rFont val="ＭＳ Ｐゴシック"/>
            <family val="3"/>
            <charset val="128"/>
          </rPr>
          <t>Ltl-Acorn 6310W</t>
        </r>
        <r>
          <rPr>
            <sz val="9"/>
            <color indexed="81"/>
            <rFont val="ＭＳ Ｐゴシック"/>
            <family val="3"/>
            <charset val="128"/>
          </rPr>
          <t xml:space="preserve">
第3期配布：</t>
        </r>
        <r>
          <rPr>
            <b/>
            <sz val="9"/>
            <color indexed="81"/>
            <rFont val="ＭＳ Ｐゴシック"/>
            <family val="3"/>
            <charset val="128"/>
          </rPr>
          <t>FieldNoteDUO(DMC-FT3)</t>
        </r>
      </text>
    </comment>
    <comment ref="A25" authorId="1" shapeId="0">
      <text>
        <r>
          <rPr>
            <sz val="9"/>
            <color indexed="81"/>
            <rFont val="ＭＳ Ｐゴシック"/>
            <family val="3"/>
            <charset val="128"/>
          </rPr>
          <t xml:space="preserve">事務局で使用しますので記入しないでください
</t>
        </r>
      </text>
    </comment>
    <comment ref="A26" authorId="1" shapeId="0">
      <text>
        <r>
          <rPr>
            <sz val="9"/>
            <color indexed="81"/>
            <rFont val="ＭＳ Ｐゴシック"/>
            <family val="3"/>
            <charset val="128"/>
          </rPr>
          <t xml:space="preserve">事務局で使用しますので記入しないでください
</t>
        </r>
      </text>
    </comment>
    <comment ref="B31" authorId="1" shapeId="0">
      <text>
        <r>
          <rPr>
            <sz val="9"/>
            <color indexed="81"/>
            <rFont val="ＭＳ Ｐゴシック"/>
            <family val="3"/>
            <charset val="128"/>
          </rPr>
          <t>黄色い網かけ部分は自動集計されます
よろしければご利用ください</t>
        </r>
      </text>
    </comment>
  </commentList>
</comments>
</file>

<file path=xl/comments6.xml><?xml version="1.0" encoding="utf-8"?>
<comments xmlns="http://schemas.openxmlformats.org/spreadsheetml/2006/main">
  <authors>
    <author>Takagawa</author>
    <author>okonogi</author>
    <author>fujita_taku</author>
    <author>5moni1000PC</author>
    <author>Shinichi</author>
  </authors>
  <commentList>
    <comment ref="A8" authorId="0" shapeId="0">
      <text>
        <r>
          <rPr>
            <sz val="9"/>
            <color indexed="81"/>
            <rFont val="ＭＳ Ｐゴシック"/>
            <family val="3"/>
            <charset val="128"/>
          </rPr>
          <t>カメラ設置データのフォルダIDを選択してください</t>
        </r>
      </text>
    </comment>
    <comment ref="B8" authorId="0" shapeId="0">
      <text>
        <r>
          <rPr>
            <sz val="9"/>
            <color indexed="81"/>
            <rFont val="ＭＳ Ｐゴシック"/>
            <family val="3"/>
            <charset val="128"/>
          </rPr>
          <t xml:space="preserve">写真の画像ファイル名をそのままご入力ください
</t>
        </r>
      </text>
    </comment>
    <comment ref="F8" authorId="1" shapeId="0">
      <text>
        <r>
          <rPr>
            <sz val="9"/>
            <color indexed="81"/>
            <rFont val="ＭＳ Ｐゴシック"/>
            <family val="3"/>
            <charset val="128"/>
          </rPr>
          <t>種名を入力すると自動で入力されます</t>
        </r>
      </text>
    </comment>
    <comment ref="G8" authorId="2" shapeId="0">
      <text>
        <r>
          <rPr>
            <b/>
            <sz val="10"/>
            <color indexed="81"/>
            <rFont val="MS P ゴシック"/>
            <family val="3"/>
            <charset val="128"/>
          </rPr>
          <t>★他のファイルから種名をコピーする場合は、</t>
        </r>
        <r>
          <rPr>
            <b/>
            <u/>
            <sz val="10"/>
            <color indexed="81"/>
            <rFont val="MS P ゴシック"/>
            <family val="3"/>
            <charset val="128"/>
          </rPr>
          <t>「値貼り付け」でコピー</t>
        </r>
        <r>
          <rPr>
            <b/>
            <sz val="10"/>
            <color indexed="81"/>
            <rFont val="MS P ゴシック"/>
            <family val="3"/>
            <charset val="128"/>
          </rPr>
          <t>して下さい</t>
        </r>
      </text>
    </comment>
    <comment ref="H8" authorId="3" shapeId="0">
      <text>
        <r>
          <rPr>
            <sz val="9"/>
            <color indexed="81"/>
            <rFont val="MS P ゴシック"/>
            <family val="3"/>
            <charset val="128"/>
          </rPr>
          <t>指定された同定不要サイトのみ「同定依頼」の選択肢をご使用ください</t>
        </r>
      </text>
    </comment>
    <comment ref="K8" authorId="4" shapeId="0">
      <text>
        <r>
          <rPr>
            <sz val="9"/>
            <color indexed="81"/>
            <rFont val="ＭＳ Ｐゴシック"/>
            <family val="3"/>
            <charset val="128"/>
          </rPr>
          <t>＜調査員の方へ＞
灰色の欄は入力しないでください
＜最終同定担当者の方へ＞
入力された一次同定種名に誤りがあれば、</t>
        </r>
        <r>
          <rPr>
            <sz val="9"/>
            <color indexed="10"/>
            <rFont val="ＭＳ Ｐゴシック"/>
            <family val="3"/>
            <charset val="128"/>
          </rPr>
          <t>赤文字</t>
        </r>
        <r>
          <rPr>
            <sz val="9"/>
            <color indexed="81"/>
            <rFont val="ＭＳ Ｐゴシック"/>
            <family val="3"/>
            <charset val="128"/>
          </rPr>
          <t>で修正してください</t>
        </r>
      </text>
    </comment>
  </commentList>
</comments>
</file>

<file path=xl/sharedStrings.xml><?xml version="1.0" encoding="utf-8"?>
<sst xmlns="http://schemas.openxmlformats.org/spreadsheetml/2006/main" count="958" uniqueCount="657">
  <si>
    <t>終了形態</t>
    <rPh sb="0" eb="2">
      <t>シュウリョウ</t>
    </rPh>
    <rPh sb="2" eb="4">
      <t>ケイタイ</t>
    </rPh>
    <phoneticPr fontId="4"/>
  </si>
  <si>
    <t>調査日数</t>
    <rPh sb="0" eb="2">
      <t>チョウサ</t>
    </rPh>
    <rPh sb="2" eb="4">
      <t>ニッスウ</t>
    </rPh>
    <phoneticPr fontId="4"/>
  </si>
  <si>
    <t>サイト名</t>
    <rPh sb="3" eb="4">
      <t>メイ</t>
    </rPh>
    <phoneticPr fontId="4"/>
  </si>
  <si>
    <t>調査年</t>
    <rPh sb="0" eb="2">
      <t>チョウサ</t>
    </rPh>
    <rPh sb="2" eb="3">
      <t>ネン</t>
    </rPh>
    <phoneticPr fontId="4"/>
  </si>
  <si>
    <t>有効撮影枚数</t>
    <rPh sb="0" eb="2">
      <t>ユウコウ</t>
    </rPh>
    <rPh sb="2" eb="4">
      <t>サツエイ</t>
    </rPh>
    <rPh sb="4" eb="6">
      <t>マイスウ</t>
    </rPh>
    <phoneticPr fontId="4"/>
  </si>
  <si>
    <t>のべ調査日数</t>
    <rPh sb="2" eb="4">
      <t>チョウサ</t>
    </rPh>
    <rPh sb="4" eb="6">
      <t>ニッスウ</t>
    </rPh>
    <phoneticPr fontId="4"/>
  </si>
  <si>
    <t>備考</t>
    <rPh sb="0" eb="2">
      <t>ビコウ</t>
    </rPh>
    <phoneticPr fontId="4"/>
  </si>
  <si>
    <t>ノウサギ</t>
  </si>
  <si>
    <t>不明</t>
    <rPh sb="0" eb="2">
      <t>フメイ</t>
    </rPh>
    <phoneticPr fontId="4"/>
  </si>
  <si>
    <t>ネズミ類</t>
    <rPh sb="3" eb="4">
      <t>ルイ</t>
    </rPh>
    <phoneticPr fontId="4"/>
  </si>
  <si>
    <t>タヌキ</t>
  </si>
  <si>
    <t>分類群</t>
    <rPh sb="0" eb="2">
      <t>ブンルイ</t>
    </rPh>
    <rPh sb="2" eb="3">
      <t>グン</t>
    </rPh>
    <phoneticPr fontId="4"/>
  </si>
  <si>
    <t>哺乳類</t>
  </si>
  <si>
    <t>分布</t>
    <rPh sb="0" eb="2">
      <t>ブンプ</t>
    </rPh>
    <phoneticPr fontId="4"/>
  </si>
  <si>
    <t>北海道</t>
    <rPh sb="0" eb="3">
      <t>ホッカイドウ</t>
    </rPh>
    <phoneticPr fontId="4"/>
  </si>
  <si>
    <t>本州</t>
    <rPh sb="0" eb="2">
      <t>ホンシュウ</t>
    </rPh>
    <phoneticPr fontId="4"/>
  </si>
  <si>
    <t>四国</t>
    <rPh sb="0" eb="2">
      <t>シコク</t>
    </rPh>
    <phoneticPr fontId="4"/>
  </si>
  <si>
    <t>九州</t>
    <rPh sb="0" eb="2">
      <t>キュウシュウ</t>
    </rPh>
    <phoneticPr fontId="4"/>
  </si>
  <si>
    <t>コウモリ類</t>
    <rPh sb="4" eb="5">
      <t>ルイ</t>
    </rPh>
    <phoneticPr fontId="11"/>
  </si>
  <si>
    <t>ネズミ類</t>
    <rPh sb="3" eb="4">
      <t>ルイ</t>
    </rPh>
    <phoneticPr fontId="11"/>
  </si>
  <si>
    <t>外来種</t>
    <rPh sb="0" eb="3">
      <t>ガイライシュ</t>
    </rPh>
    <phoneticPr fontId="4"/>
  </si>
  <si>
    <t>イタチ類</t>
    <rPh sb="3" eb="4">
      <t>ルイ</t>
    </rPh>
    <phoneticPr fontId="4"/>
  </si>
  <si>
    <t>ｷﾀｷﾂﾈを含む</t>
    <rPh sb="6" eb="7">
      <t>フク</t>
    </rPh>
    <phoneticPr fontId="4"/>
  </si>
  <si>
    <t>入力名</t>
    <rPh sb="0" eb="2">
      <t>ニュウリョク</t>
    </rPh>
    <rPh sb="2" eb="3">
      <t>メイ</t>
    </rPh>
    <phoneticPr fontId="4"/>
  </si>
  <si>
    <t>ニホンザル</t>
    <phoneticPr fontId="4"/>
  </si>
  <si>
    <t>※種名については「日本産野生生物目録　脊椎動物編」(環境省　1993）を参考に作成しました</t>
    <rPh sb="1" eb="3">
      <t>シュメイ</t>
    </rPh>
    <rPh sb="9" eb="11">
      <t>ニホン</t>
    </rPh>
    <rPh sb="11" eb="12">
      <t>サン</t>
    </rPh>
    <rPh sb="12" eb="14">
      <t>ヤセイ</t>
    </rPh>
    <rPh sb="14" eb="16">
      <t>セイブツ</t>
    </rPh>
    <rPh sb="16" eb="18">
      <t>モクロク</t>
    </rPh>
    <rPh sb="19" eb="21">
      <t>セキツイ</t>
    </rPh>
    <rPh sb="21" eb="23">
      <t>ドウブツ</t>
    </rPh>
    <rPh sb="23" eb="24">
      <t>ヘン</t>
    </rPh>
    <rPh sb="26" eb="29">
      <t>カンキョウショウ</t>
    </rPh>
    <rPh sb="36" eb="38">
      <t>サンコウ</t>
    </rPh>
    <rPh sb="39" eb="41">
      <t>サクセイ</t>
    </rPh>
    <phoneticPr fontId="4"/>
  </si>
  <si>
    <t>カモシカ</t>
    <phoneticPr fontId="4"/>
  </si>
  <si>
    <t>ｲﾉﾌﾞﾀを含む</t>
    <rPh sb="6" eb="7">
      <t>フク</t>
    </rPh>
    <phoneticPr fontId="4"/>
  </si>
  <si>
    <t>同定不能</t>
    <rPh sb="0" eb="2">
      <t>ドウテイ</t>
    </rPh>
    <rPh sb="2" eb="4">
      <t>フノウ</t>
    </rPh>
    <phoneticPr fontId="4"/>
  </si>
  <si>
    <t>その他</t>
    <rPh sb="2" eb="3">
      <t>タ</t>
    </rPh>
    <phoneticPr fontId="4"/>
  </si>
  <si>
    <t>調査員</t>
    <rPh sb="0" eb="3">
      <t>チョウサイン</t>
    </rPh>
    <phoneticPr fontId="4"/>
  </si>
  <si>
    <t>鳥類</t>
    <rPh sb="0" eb="1">
      <t>トリ</t>
    </rPh>
    <rPh sb="1" eb="2">
      <t>ルイ</t>
    </rPh>
    <phoneticPr fontId="4"/>
  </si>
  <si>
    <t>ｴｿﾞｼｶ、他の亜種含む</t>
    <rPh sb="6" eb="7">
      <t>タ</t>
    </rPh>
    <rPh sb="8" eb="10">
      <t>アシュ</t>
    </rPh>
    <rPh sb="10" eb="11">
      <t>フク</t>
    </rPh>
    <phoneticPr fontId="4"/>
  </si>
  <si>
    <t>ﾄｳﾎｸﾉｳｻｷﾞ含む</t>
    <rPh sb="9" eb="10">
      <t>フク</t>
    </rPh>
    <phoneticPr fontId="4"/>
  </si>
  <si>
    <t>撮影開始時・終了時に撮影された調査担当者の写真に対して入力。</t>
    <rPh sb="0" eb="2">
      <t>サツエイ</t>
    </rPh>
    <rPh sb="2" eb="4">
      <t>カイシ</t>
    </rPh>
    <rPh sb="4" eb="5">
      <t>ジ</t>
    </rPh>
    <rPh sb="6" eb="9">
      <t>シュウリョウジ</t>
    </rPh>
    <rPh sb="10" eb="12">
      <t>サツエイ</t>
    </rPh>
    <rPh sb="15" eb="17">
      <t>チョウサ</t>
    </rPh>
    <rPh sb="17" eb="20">
      <t>タントウシャ</t>
    </rPh>
    <rPh sb="21" eb="23">
      <t>シャシン</t>
    </rPh>
    <rPh sb="24" eb="25">
      <t>タイ</t>
    </rPh>
    <rPh sb="27" eb="29">
      <t>ニュウリョク</t>
    </rPh>
    <phoneticPr fontId="4"/>
  </si>
  <si>
    <t>両生類、爬虫類、昆虫やクモ等の場合に入力。種名を入力する場合は備考欄に。</t>
    <rPh sb="15" eb="17">
      <t>バアイ</t>
    </rPh>
    <rPh sb="18" eb="20">
      <t>ニュウリョク</t>
    </rPh>
    <rPh sb="21" eb="23">
      <t>シュメイ</t>
    </rPh>
    <rPh sb="24" eb="26">
      <t>ニュウリョク</t>
    </rPh>
    <rPh sb="28" eb="30">
      <t>バアイ</t>
    </rPh>
    <rPh sb="31" eb="34">
      <t>ビコウラン</t>
    </rPh>
    <phoneticPr fontId="4"/>
  </si>
  <si>
    <t>調査担当者以外の人間が写った場合に入力。</t>
    <rPh sb="0" eb="2">
      <t>チョウサ</t>
    </rPh>
    <rPh sb="2" eb="5">
      <t>タントウシャ</t>
    </rPh>
    <rPh sb="5" eb="7">
      <t>イガイ</t>
    </rPh>
    <rPh sb="8" eb="10">
      <t>ニンゲン</t>
    </rPh>
    <rPh sb="11" eb="12">
      <t>ウツ</t>
    </rPh>
    <rPh sb="14" eb="16">
      <t>バアイ</t>
    </rPh>
    <phoneticPr fontId="4"/>
  </si>
  <si>
    <t>同定のできない哺乳類の場合に入力。</t>
    <rPh sb="0" eb="2">
      <t>ドウテイ</t>
    </rPh>
    <rPh sb="7" eb="10">
      <t>ホニュウルイ</t>
    </rPh>
    <rPh sb="11" eb="13">
      <t>バアイ</t>
    </rPh>
    <phoneticPr fontId="4"/>
  </si>
  <si>
    <t>被写体が確認されず、撮影ﾐｽかどうかも分からない場合に入力。</t>
    <rPh sb="0" eb="3">
      <t>ヒシャタイ</t>
    </rPh>
    <rPh sb="4" eb="6">
      <t>カクニン</t>
    </rPh>
    <rPh sb="10" eb="12">
      <t>サツエイ</t>
    </rPh>
    <rPh sb="19" eb="20">
      <t>ワ</t>
    </rPh>
    <rPh sb="24" eb="26">
      <t>バアイ</t>
    </rPh>
    <phoneticPr fontId="4"/>
  </si>
  <si>
    <t>※上記にない種は、種名や分類群名を入力し、備考欄に新出であることを記入して下さい</t>
    <rPh sb="1" eb="3">
      <t>ジョウキ</t>
    </rPh>
    <rPh sb="6" eb="7">
      <t>シュ</t>
    </rPh>
    <rPh sb="9" eb="11">
      <t>シュメイ</t>
    </rPh>
    <rPh sb="12" eb="14">
      <t>ブンルイ</t>
    </rPh>
    <rPh sb="14" eb="15">
      <t>グン</t>
    </rPh>
    <rPh sb="15" eb="16">
      <t>メイ</t>
    </rPh>
    <rPh sb="17" eb="19">
      <t>ニュウリョク</t>
    </rPh>
    <rPh sb="21" eb="24">
      <t>ビコウラン</t>
    </rPh>
    <rPh sb="25" eb="27">
      <t>シンシュツ</t>
    </rPh>
    <rPh sb="33" eb="35">
      <t>キニュウ</t>
    </rPh>
    <rPh sb="37" eb="38">
      <t>クダ</t>
    </rPh>
    <phoneticPr fontId="4"/>
  </si>
  <si>
    <t>北海道は本土からの人為的移入</t>
    <rPh sb="0" eb="3">
      <t>ホッカイドウ</t>
    </rPh>
    <rPh sb="4" eb="6">
      <t>ホンド</t>
    </rPh>
    <rPh sb="9" eb="12">
      <t>ジンイテキ</t>
    </rPh>
    <rPh sb="12" eb="14">
      <t>イニュウ</t>
    </rPh>
    <phoneticPr fontId="4"/>
  </si>
  <si>
    <t>他の動物</t>
    <rPh sb="0" eb="1">
      <t>タ</t>
    </rPh>
    <rPh sb="2" eb="4">
      <t>ドウブツ</t>
    </rPh>
    <phoneticPr fontId="4"/>
  </si>
  <si>
    <t>※調査で初めて確認される外来種や混血種の可能性がある個体については、特に備考欄にその状況を記入下さい</t>
    <rPh sb="1" eb="3">
      <t>チョウサ</t>
    </rPh>
    <rPh sb="4" eb="5">
      <t>ハジ</t>
    </rPh>
    <rPh sb="7" eb="9">
      <t>カクニン</t>
    </rPh>
    <rPh sb="12" eb="14">
      <t>ガイライ</t>
    </rPh>
    <rPh sb="14" eb="15">
      <t>シュ</t>
    </rPh>
    <rPh sb="16" eb="18">
      <t>コンケツ</t>
    </rPh>
    <rPh sb="18" eb="19">
      <t>シュ</t>
    </rPh>
    <rPh sb="20" eb="23">
      <t>カノウセイ</t>
    </rPh>
    <rPh sb="26" eb="28">
      <t>コタイ</t>
    </rPh>
    <rPh sb="36" eb="38">
      <t>ビコウ</t>
    </rPh>
    <rPh sb="38" eb="39">
      <t>ラン</t>
    </rPh>
    <rPh sb="42" eb="44">
      <t>ジョウキョウ</t>
    </rPh>
    <rPh sb="45" eb="47">
      <t>キニュウ</t>
    </rPh>
    <rPh sb="47" eb="48">
      <t>クダ</t>
    </rPh>
    <phoneticPr fontId="4"/>
  </si>
  <si>
    <t>被写体は認識できるが同定ができないのに入力。</t>
    <rPh sb="0" eb="3">
      <t>ヒシャタイ</t>
    </rPh>
    <rPh sb="4" eb="6">
      <t>ニンシキ</t>
    </rPh>
    <rPh sb="10" eb="12">
      <t>ドウテイ</t>
    </rPh>
    <phoneticPr fontId="4"/>
  </si>
  <si>
    <t>ミンク類</t>
    <rPh sb="3" eb="4">
      <t>ルイ</t>
    </rPh>
    <phoneticPr fontId="4"/>
  </si>
  <si>
    <t>※同定に自信が無い場合は種名の横の「？」を入力して下さい。哺乳類以外については無理に同定する必要はありません</t>
    <rPh sb="1" eb="3">
      <t>ドウテイ</t>
    </rPh>
    <rPh sb="4" eb="6">
      <t>ジシン</t>
    </rPh>
    <rPh sb="7" eb="8">
      <t>ナ</t>
    </rPh>
    <rPh sb="9" eb="11">
      <t>バアイ</t>
    </rPh>
    <rPh sb="12" eb="14">
      <t>シュメイ</t>
    </rPh>
    <rPh sb="15" eb="16">
      <t>ヨコ</t>
    </rPh>
    <rPh sb="21" eb="23">
      <t>ニュウリョク</t>
    </rPh>
    <rPh sb="25" eb="26">
      <t>クダ</t>
    </rPh>
    <rPh sb="29" eb="32">
      <t>ホニュウルイ</t>
    </rPh>
    <rPh sb="32" eb="34">
      <t>イガイ</t>
    </rPh>
    <rPh sb="39" eb="41">
      <t>ムリ</t>
    </rPh>
    <rPh sb="42" eb="44">
      <t>ドウテイ</t>
    </rPh>
    <rPh sb="46" eb="48">
      <t>ヒツヨウ</t>
    </rPh>
    <phoneticPr fontId="4"/>
  </si>
  <si>
    <t>調査員備考</t>
    <rPh sb="0" eb="3">
      <t>チョウサイン</t>
    </rPh>
    <rPh sb="3" eb="5">
      <t>ビコウ</t>
    </rPh>
    <phoneticPr fontId="4"/>
  </si>
  <si>
    <t>月</t>
    <rPh sb="0" eb="1">
      <t>ツキ</t>
    </rPh>
    <phoneticPr fontId="4"/>
  </si>
  <si>
    <t>日</t>
    <rPh sb="0" eb="1">
      <t>ヒ</t>
    </rPh>
    <phoneticPr fontId="4"/>
  </si>
  <si>
    <t>時刻</t>
    <rPh sb="0" eb="2">
      <t>ジコク</t>
    </rPh>
    <phoneticPr fontId="4"/>
  </si>
  <si>
    <t>サイト番号</t>
    <rPh sb="3" eb="5">
      <t>バンゴウ</t>
    </rPh>
    <phoneticPr fontId="4"/>
  </si>
  <si>
    <t>地点名</t>
    <rPh sb="0" eb="2">
      <t>チテン</t>
    </rPh>
    <rPh sb="2" eb="3">
      <t>メイ</t>
    </rPh>
    <phoneticPr fontId="4"/>
  </si>
  <si>
    <t>地区名</t>
    <rPh sb="0" eb="3">
      <t>チクメイ</t>
    </rPh>
    <phoneticPr fontId="4"/>
  </si>
  <si>
    <t>備考欄</t>
    <rPh sb="0" eb="2">
      <t>ビコウ</t>
    </rPh>
    <rPh sb="2" eb="3">
      <t>ラン</t>
    </rPh>
    <phoneticPr fontId="4"/>
  </si>
  <si>
    <t>集計
対象外</t>
    <rPh sb="0" eb="2">
      <t>シュウケイ</t>
    </rPh>
    <rPh sb="3" eb="6">
      <t>タイショウガイ</t>
    </rPh>
    <phoneticPr fontId="4"/>
  </si>
  <si>
    <t>ヒト</t>
    <phoneticPr fontId="4"/>
  </si>
  <si>
    <t>鳥類</t>
    <rPh sb="0" eb="1">
      <t>チョウ</t>
    </rPh>
    <rPh sb="1" eb="2">
      <t>ルイ</t>
    </rPh>
    <phoneticPr fontId="4"/>
  </si>
  <si>
    <t>哺乳類（同定不能）</t>
    <rPh sb="0" eb="3">
      <t>ホニュウルイ</t>
    </rPh>
    <rPh sb="4" eb="6">
      <t>ドウテイ</t>
    </rPh>
    <rPh sb="6" eb="8">
      <t>フノウ</t>
    </rPh>
    <phoneticPr fontId="4"/>
  </si>
  <si>
    <t>種名を入力する場合は括弧内に入力する。例：鳥類（キジ）、鳥類（同定不能）</t>
    <rPh sb="0" eb="2">
      <t>シュメイ</t>
    </rPh>
    <rPh sb="3" eb="5">
      <t>ニュウリョク</t>
    </rPh>
    <rPh sb="7" eb="9">
      <t>バアイ</t>
    </rPh>
    <rPh sb="10" eb="13">
      <t>カッコナイ</t>
    </rPh>
    <rPh sb="14" eb="16">
      <t>ニュウリョク</t>
    </rPh>
    <rPh sb="19" eb="20">
      <t>レイ</t>
    </rPh>
    <rPh sb="21" eb="22">
      <t>チョウ</t>
    </rPh>
    <rPh sb="22" eb="23">
      <t>ルイ</t>
    </rPh>
    <rPh sb="28" eb="29">
      <t>チョウ</t>
    </rPh>
    <rPh sb="29" eb="30">
      <t>ルイ</t>
    </rPh>
    <rPh sb="31" eb="33">
      <t>ドウテイ</t>
    </rPh>
    <rPh sb="33" eb="35">
      <t>フノウ</t>
    </rPh>
    <phoneticPr fontId="4"/>
  </si>
  <si>
    <t>撮影頻度（個体/日）</t>
    <rPh sb="0" eb="2">
      <t>サツエイ</t>
    </rPh>
    <rPh sb="2" eb="4">
      <t>ヒンド</t>
    </rPh>
    <rPh sb="5" eb="7">
      <t>コタイ</t>
    </rPh>
    <rPh sb="8" eb="9">
      <t>ニチ</t>
    </rPh>
    <phoneticPr fontId="4"/>
  </si>
  <si>
    <t>ノウサギ</t>
    <phoneticPr fontId="4"/>
  </si>
  <si>
    <t>定点A</t>
    <rPh sb="0" eb="2">
      <t>テイテン</t>
    </rPh>
    <phoneticPr fontId="4"/>
  </si>
  <si>
    <t>定点B</t>
    <rPh sb="0" eb="2">
      <t>テイテン</t>
    </rPh>
    <phoneticPr fontId="4"/>
  </si>
  <si>
    <t>集計対象外</t>
  </si>
  <si>
    <t>?</t>
  </si>
  <si>
    <t>エゾクロテンの別名(母種名）</t>
    <rPh sb="7" eb="9">
      <t>ベツメイ</t>
    </rPh>
    <rPh sb="10" eb="11">
      <t>ボ</t>
    </rPh>
    <rPh sb="11" eb="12">
      <t>シュ</t>
    </rPh>
    <rPh sb="12" eb="13">
      <t>メイ</t>
    </rPh>
    <phoneticPr fontId="4"/>
  </si>
  <si>
    <t>エゾリスの別名(母種名）</t>
    <rPh sb="5" eb="7">
      <t>ベツメイ</t>
    </rPh>
    <rPh sb="8" eb="9">
      <t>ボ</t>
    </rPh>
    <rPh sb="9" eb="10">
      <t>シュ</t>
    </rPh>
    <rPh sb="10" eb="11">
      <t>メイ</t>
    </rPh>
    <phoneticPr fontId="4"/>
  </si>
  <si>
    <t>キタリス</t>
    <phoneticPr fontId="4"/>
  </si>
  <si>
    <t>ペットや野生化した個体</t>
    <rPh sb="4" eb="7">
      <t>ヤセイカ</t>
    </rPh>
    <rPh sb="9" eb="11">
      <t>コタイ</t>
    </rPh>
    <phoneticPr fontId="4"/>
  </si>
  <si>
    <t>キツネ</t>
    <phoneticPr fontId="4"/>
  </si>
  <si>
    <t>タヌキ</t>
    <phoneticPr fontId="4"/>
  </si>
  <si>
    <t>ヒグマ</t>
    <phoneticPr fontId="4"/>
  </si>
  <si>
    <t>ツキノワグマ</t>
    <phoneticPr fontId="4"/>
  </si>
  <si>
    <t>テン</t>
    <phoneticPr fontId="4"/>
  </si>
  <si>
    <t>クロテン</t>
    <phoneticPr fontId="4"/>
  </si>
  <si>
    <t>イイズナ</t>
    <phoneticPr fontId="4"/>
  </si>
  <si>
    <t>オコジョ</t>
    <phoneticPr fontId="4"/>
  </si>
  <si>
    <t>アナグマ</t>
    <phoneticPr fontId="4"/>
  </si>
  <si>
    <t>イノシシ</t>
    <phoneticPr fontId="4"/>
  </si>
  <si>
    <t>ニホンジカ</t>
    <phoneticPr fontId="4"/>
  </si>
  <si>
    <t>ユキウサギ</t>
    <phoneticPr fontId="4"/>
  </si>
  <si>
    <t>ニホンリス</t>
    <phoneticPr fontId="4"/>
  </si>
  <si>
    <t>シマリス</t>
    <phoneticPr fontId="4"/>
  </si>
  <si>
    <t>イヌ</t>
    <phoneticPr fontId="4"/>
  </si>
  <si>
    <t>ネコ</t>
    <phoneticPr fontId="4"/>
  </si>
  <si>
    <t>カイウサギ</t>
    <phoneticPr fontId="4"/>
  </si>
  <si>
    <t>タイワンリス</t>
    <phoneticPr fontId="4"/>
  </si>
  <si>
    <t>ヌートリア</t>
    <phoneticPr fontId="4"/>
  </si>
  <si>
    <t>ハクビシン</t>
    <phoneticPr fontId="4"/>
  </si>
  <si>
    <t>アライグマ</t>
    <phoneticPr fontId="4"/>
  </si>
  <si>
    <t>○</t>
    <phoneticPr fontId="4"/>
  </si>
  <si>
    <t>その他</t>
  </si>
  <si>
    <t>鳥類</t>
  </si>
  <si>
    <t>親子？</t>
    <rPh sb="0" eb="2">
      <t>オヤコ</t>
    </rPh>
    <phoneticPr fontId="4"/>
  </si>
  <si>
    <t>同定・
入力対象</t>
    <rPh sb="0" eb="2">
      <t>ドウテイ</t>
    </rPh>
    <rPh sb="4" eb="6">
      <t>ニュウリョク</t>
    </rPh>
    <rPh sb="6" eb="8">
      <t>タイショウ</t>
    </rPh>
    <phoneticPr fontId="4"/>
  </si>
  <si>
    <t>任意で
入力</t>
    <rPh sb="0" eb="2">
      <t>ニンイ</t>
    </rPh>
    <rPh sb="4" eb="6">
      <t>ニュウリョク</t>
    </rPh>
    <phoneticPr fontId="4"/>
  </si>
  <si>
    <t>C002</t>
  </si>
  <si>
    <t>C003</t>
  </si>
  <si>
    <t>C004</t>
  </si>
  <si>
    <t>C005</t>
  </si>
  <si>
    <t>C006</t>
  </si>
  <si>
    <t>C007</t>
  </si>
  <si>
    <t>C008</t>
  </si>
  <si>
    <t>C009</t>
  </si>
  <si>
    <t>C010</t>
  </si>
  <si>
    <t>C011</t>
  </si>
  <si>
    <t>C012</t>
  </si>
  <si>
    <t>C013</t>
  </si>
  <si>
    <t>C014</t>
  </si>
  <si>
    <t>C015</t>
  </si>
  <si>
    <t>C016</t>
  </si>
  <si>
    <t>C017</t>
  </si>
  <si>
    <t>C018</t>
  </si>
  <si>
    <t>平岡公園、東部緑地</t>
  </si>
  <si>
    <t>糸井緑地</t>
  </si>
  <si>
    <t>越後沼湿原</t>
  </si>
  <si>
    <t>名駒地区</t>
  </si>
  <si>
    <t>稲美農業用水路調査地</t>
  </si>
  <si>
    <t>青葉山周辺の広瀬川とその支流群</t>
  </si>
  <si>
    <t>波伝谷</t>
  </si>
  <si>
    <t>福島市小鳥の森</t>
  </si>
  <si>
    <t>滑川浜周辺の里地</t>
  </si>
  <si>
    <t>牛久自然観察の森及びその周辺</t>
  </si>
  <si>
    <t>奥山地区</t>
  </si>
  <si>
    <t>ハローウッズ</t>
  </si>
  <si>
    <t>桐生自然観察の森</t>
  </si>
  <si>
    <t>上ノ原</t>
  </si>
  <si>
    <t>奈良新田</t>
  </si>
  <si>
    <t>見沼地域</t>
  </si>
  <si>
    <t>天覧山・多峯主山周辺景観緑地</t>
  </si>
  <si>
    <t>下志津・畔田谷津　中・下流域</t>
  </si>
  <si>
    <t>市野谷の森</t>
  </si>
  <si>
    <t>ほたるの里</t>
  </si>
  <si>
    <t>竜腹寺地区周辺の谷津田と斜面林</t>
  </si>
  <si>
    <t>道場入り周辺の里山</t>
  </si>
  <si>
    <t>東京都立長沼公園</t>
  </si>
  <si>
    <t>長池公園</t>
  </si>
  <si>
    <t>犬目地区</t>
  </si>
  <si>
    <t>木下沢都有保健保安林</t>
  </si>
  <si>
    <t>青梅の杜</t>
  </si>
  <si>
    <t>多摩動物公園内</t>
  </si>
  <si>
    <t>平井川</t>
  </si>
  <si>
    <t>秩父多摩甲斐国立公園 山のふるさと村園内</t>
  </si>
  <si>
    <t>梅田川流域</t>
  </si>
  <si>
    <t>瀬上の森</t>
  </si>
  <si>
    <t>横浜自然観察の森</t>
  </si>
  <si>
    <t>光の丘水辺公園</t>
  </si>
  <si>
    <t>山崎、鎌倉中央公園</t>
  </si>
  <si>
    <t>天神谷戸・石川丸山谷戸とその集水域</t>
  </si>
  <si>
    <t>中村川およびその周辺の里山</t>
  </si>
  <si>
    <t>いまいずみほたる公園</t>
  </si>
  <si>
    <t>東京農業大学厚木キャンパス</t>
  </si>
  <si>
    <t>神奈川県立座間谷戸山公園</t>
  </si>
  <si>
    <t>芹沢公園</t>
  </si>
  <si>
    <t>西丹沢周辺地域</t>
  </si>
  <si>
    <t>尾山耕地・中津川周辺</t>
  </si>
  <si>
    <t>緑公園水沢地内</t>
  </si>
  <si>
    <t>松代城山周辺</t>
  </si>
  <si>
    <t>呉羽丘陵</t>
  </si>
  <si>
    <t>五箇山大島地区</t>
  </si>
  <si>
    <t>里山里海自然学校保全林</t>
  </si>
  <si>
    <t>愛宕山少年自然の家周辺の森</t>
  </si>
  <si>
    <t>平林　桜池</t>
  </si>
  <si>
    <t>霧ヶ峰高原八島ヶ原湿原外周</t>
  </si>
  <si>
    <t>原山スキー場</t>
  </si>
  <si>
    <t>岐阜県百年公園</t>
  </si>
  <si>
    <t>静岡県立森林公園</t>
  </si>
  <si>
    <t>佐折田貫湖・小田貫湿原地域</t>
  </si>
  <si>
    <t>下柚野の里山</t>
  </si>
  <si>
    <t>トヨタの森</t>
  </si>
  <si>
    <t>犬山地域</t>
  </si>
  <si>
    <t>創造の森　横山</t>
  </si>
  <si>
    <t>みなくち子どもの森</t>
  </si>
  <si>
    <t>西山一帯</t>
  </si>
  <si>
    <t>桂川河川敷地区</t>
  </si>
  <si>
    <t>五月山緑地</t>
  </si>
  <si>
    <t>余野川周辺用水路</t>
  </si>
  <si>
    <t>栃原集落</t>
  </si>
  <si>
    <t>姫路市自然観察の森</t>
  </si>
  <si>
    <t>丸山湿原群</t>
  </si>
  <si>
    <t>根来山げんきの森</t>
  </si>
  <si>
    <t>演習林とその周辺</t>
  </si>
  <si>
    <t>池谷・黒谷周辺</t>
  </si>
  <si>
    <t>ろうきん森の学校・広島</t>
  </si>
  <si>
    <t>秋吉台</t>
  </si>
  <si>
    <t>サンクチュアリどんぐり</t>
  </si>
  <si>
    <t>横浪半島鳴無地区</t>
  </si>
  <si>
    <t>平尾台</t>
  </si>
  <si>
    <t>九州大学伊都キャンパス「生物多様性保全ゾーン」</t>
  </si>
  <si>
    <t>天山</t>
  </si>
  <si>
    <t>土器田　放棄耕作地</t>
  </si>
  <si>
    <t>鬼岳</t>
  </si>
  <si>
    <t>立田山及び周辺の里地</t>
  </si>
  <si>
    <t>「柿原の迫谷」付近の里地里山</t>
  </si>
  <si>
    <t>？</t>
    <phoneticPr fontId="4"/>
  </si>
  <si>
    <t>○○の里山</t>
    <rPh sb="3" eb="5">
      <t>サトヤマ</t>
    </rPh>
    <phoneticPr fontId="4"/>
  </si>
  <si>
    <t>分類群</t>
    <rPh sb="0" eb="3">
      <t>ブンルイグン</t>
    </rPh>
    <phoneticPr fontId="4"/>
  </si>
  <si>
    <t>哺乳類</t>
    <rPh sb="0" eb="3">
      <t>ホニュウルイ</t>
    </rPh>
    <phoneticPr fontId="4"/>
  </si>
  <si>
    <t>鳥類</t>
    <rPh sb="0" eb="2">
      <t>チョウルイ</t>
    </rPh>
    <phoneticPr fontId="4"/>
  </si>
  <si>
    <t>集計対象外</t>
    <rPh sb="0" eb="5">
      <t>シュウケイタイショウガイ</t>
    </rPh>
    <phoneticPr fontId="4"/>
  </si>
  <si>
    <t>S004</t>
  </si>
  <si>
    <t>S007</t>
  </si>
  <si>
    <t>S008</t>
  </si>
  <si>
    <t>S018</t>
  </si>
  <si>
    <t>S021</t>
  </si>
  <si>
    <t>S023</t>
  </si>
  <si>
    <t>S026</t>
  </si>
  <si>
    <t>S027</t>
  </si>
  <si>
    <t>S028</t>
  </si>
  <si>
    <t>S030</t>
  </si>
  <si>
    <t>S032</t>
  </si>
  <si>
    <t>S034</t>
  </si>
  <si>
    <t>S035</t>
  </si>
  <si>
    <t>S036</t>
  </si>
  <si>
    <t>S037</t>
  </si>
  <si>
    <t>S040</t>
  </si>
  <si>
    <t>S041</t>
  </si>
  <si>
    <t>S042</t>
  </si>
  <si>
    <t>S044</t>
  </si>
  <si>
    <t>S045</t>
  </si>
  <si>
    <t>S047</t>
  </si>
  <si>
    <t>S048</t>
  </si>
  <si>
    <t>S050</t>
  </si>
  <si>
    <t>S051</t>
  </si>
  <si>
    <t>S052</t>
  </si>
  <si>
    <t>S053</t>
  </si>
  <si>
    <t>S054</t>
  </si>
  <si>
    <t>S055</t>
  </si>
  <si>
    <t>S057</t>
  </si>
  <si>
    <t>S059</t>
  </si>
  <si>
    <t>S063</t>
  </si>
  <si>
    <t>S064</t>
  </si>
  <si>
    <t>S065</t>
  </si>
  <si>
    <t>S066</t>
  </si>
  <si>
    <t>S069</t>
  </si>
  <si>
    <t>S070</t>
  </si>
  <si>
    <t>S071</t>
  </si>
  <si>
    <t>S072</t>
  </si>
  <si>
    <t>S075</t>
  </si>
  <si>
    <t>S076</t>
  </si>
  <si>
    <t>S077</t>
  </si>
  <si>
    <t>S078</t>
  </si>
  <si>
    <t>S079</t>
  </si>
  <si>
    <t>S080</t>
  </si>
  <si>
    <t>S081</t>
  </si>
  <si>
    <t>S082</t>
  </si>
  <si>
    <t>S087</t>
  </si>
  <si>
    <t>S090</t>
  </si>
  <si>
    <t>S091</t>
  </si>
  <si>
    <t>S095</t>
  </si>
  <si>
    <t>S097</t>
  </si>
  <si>
    <t>S100</t>
  </si>
  <si>
    <t>S103</t>
  </si>
  <si>
    <t>S105</t>
  </si>
  <si>
    <t>S106</t>
  </si>
  <si>
    <t>S110</t>
  </si>
  <si>
    <t>S111</t>
  </si>
  <si>
    <t>S113</t>
  </si>
  <si>
    <t>S114</t>
  </si>
  <si>
    <t>S115</t>
  </si>
  <si>
    <t>S117</t>
  </si>
  <si>
    <t>S118</t>
  </si>
  <si>
    <t>S126</t>
  </si>
  <si>
    <t>S128</t>
  </si>
  <si>
    <t>S132</t>
  </si>
  <si>
    <t>S133</t>
  </si>
  <si>
    <t>S134</t>
  </si>
  <si>
    <t>S135</t>
  </si>
  <si>
    <t>S138</t>
  </si>
  <si>
    <t>S139</t>
  </si>
  <si>
    <t>S140</t>
  </si>
  <si>
    <t>S141</t>
  </si>
  <si>
    <t>S145</t>
  </si>
  <si>
    <t>S146</t>
  </si>
  <si>
    <t>S149</t>
  </si>
  <si>
    <t>S153</t>
  </si>
  <si>
    <t>S155</t>
  </si>
  <si>
    <t>S157</t>
  </si>
  <si>
    <t>S159</t>
  </si>
  <si>
    <t>S164</t>
  </si>
  <si>
    <t>S165</t>
  </si>
  <si>
    <t>S169</t>
  </si>
  <si>
    <t>S171</t>
  </si>
  <si>
    <t>S172</t>
  </si>
  <si>
    <t>S173</t>
  </si>
  <si>
    <t>S174</t>
  </si>
  <si>
    <t>S176</t>
  </si>
  <si>
    <t>いなり山ポン太</t>
    <rPh sb="3" eb="4">
      <t>ヤマ</t>
    </rPh>
    <rPh sb="6" eb="7">
      <t>タ</t>
    </rPh>
    <phoneticPr fontId="4"/>
  </si>
  <si>
    <t>最終同定者名</t>
    <rPh sb="0" eb="2">
      <t>サイシュウ</t>
    </rPh>
    <rPh sb="2" eb="5">
      <t>ドウテイシャ</t>
    </rPh>
    <rPh sb="5" eb="6">
      <t>メイ</t>
    </rPh>
    <phoneticPr fontId="4"/>
  </si>
  <si>
    <t>最終同定結果</t>
    <rPh sb="0" eb="2">
      <t>サイシュウ</t>
    </rPh>
    <rPh sb="2" eb="4">
      <t>ドウテイ</t>
    </rPh>
    <rPh sb="4" eb="6">
      <t>ケッカ</t>
    </rPh>
    <phoneticPr fontId="4"/>
  </si>
  <si>
    <t>C001</t>
  </si>
  <si>
    <t>S002</t>
  </si>
  <si>
    <t>S003</t>
  </si>
  <si>
    <t>宮野入谷戸</t>
  </si>
  <si>
    <t>S086</t>
  </si>
  <si>
    <t>S162</t>
  </si>
  <si>
    <t>SiteID</t>
  </si>
  <si>
    <t>SiteName</t>
  </si>
  <si>
    <t>同定ミス？</t>
    <rPh sb="0" eb="2">
      <t>ドウテイ</t>
    </rPh>
    <phoneticPr fontId="4"/>
  </si>
  <si>
    <t>？</t>
    <phoneticPr fontId="4"/>
  </si>
  <si>
    <t>タデ原湿原</t>
  </si>
  <si>
    <t>S182</t>
  </si>
  <si>
    <t>嵐山公園</t>
  </si>
  <si>
    <t>S183</t>
  </si>
  <si>
    <t>石狩浜海岸砂丘とその周辺</t>
  </si>
  <si>
    <t>S186</t>
  </si>
  <si>
    <t>大小迫　つむぎの家の里地・里山・山林・水辺</t>
  </si>
  <si>
    <t>S188</t>
  </si>
  <si>
    <t>小木津山自然公園</t>
  </si>
  <si>
    <t>S191</t>
  </si>
  <si>
    <t>松子地区</t>
  </si>
  <si>
    <t>S192</t>
  </si>
  <si>
    <t>野川　世田谷区成城・狛江市流域</t>
  </si>
  <si>
    <t>S193</t>
  </si>
  <si>
    <t>奥多摩むかし道地区</t>
  </si>
  <si>
    <t>S195</t>
  </si>
  <si>
    <t>青葉区西部の里山</t>
  </si>
  <si>
    <t>S197</t>
  </si>
  <si>
    <t>青根の水源林、沢・道志川、水田</t>
  </si>
  <si>
    <t>S198</t>
  </si>
  <si>
    <t>葛葉緑地</t>
  </si>
  <si>
    <t>S199</t>
  </si>
  <si>
    <t>乙女高原</t>
  </si>
  <si>
    <t>S200</t>
  </si>
  <si>
    <t>軽井沢タリアセン</t>
  </si>
  <si>
    <t>S201</t>
  </si>
  <si>
    <t>S202</t>
  </si>
  <si>
    <t>青墓憩いの森周辺</t>
  </si>
  <si>
    <t>S206</t>
  </si>
  <si>
    <t>浮島ヶ原自然公園</t>
  </si>
  <si>
    <t>S207</t>
  </si>
  <si>
    <t>下之郷半谷地区</t>
  </si>
  <si>
    <t>S208</t>
  </si>
  <si>
    <t>細野高原</t>
  </si>
  <si>
    <t>S210</t>
  </si>
  <si>
    <t>築水の森</t>
  </si>
  <si>
    <t>S214</t>
  </si>
  <si>
    <t>千里緑地第2区</t>
  </si>
  <si>
    <t>S215</t>
  </si>
  <si>
    <t>紫金山公園</t>
  </si>
  <si>
    <t>S216</t>
  </si>
  <si>
    <t>奥の谷</t>
  </si>
  <si>
    <t>S217</t>
  </si>
  <si>
    <t>三木山森林公園</t>
  </si>
  <si>
    <t>S220</t>
  </si>
  <si>
    <t>山陽ふれあい公園</t>
  </si>
  <si>
    <t>S222</t>
  </si>
  <si>
    <t>中須北地区</t>
  </si>
  <si>
    <t>S225</t>
  </si>
  <si>
    <t>重倉地区</t>
  </si>
  <si>
    <t>S226</t>
  </si>
  <si>
    <t>多久</t>
  </si>
  <si>
    <t>専門家備考</t>
    <rPh sb="0" eb="3">
      <t>センモンカ</t>
    </rPh>
    <rPh sb="3" eb="5">
      <t>ビコウ</t>
    </rPh>
    <phoneticPr fontId="4"/>
  </si>
  <si>
    <t>事務局備考</t>
    <rPh sb="0" eb="2">
      <t>ジム</t>
    </rPh>
    <rPh sb="2" eb="3">
      <t>キョク</t>
    </rPh>
    <rPh sb="3" eb="5">
      <t>ビコウ</t>
    </rPh>
    <phoneticPr fontId="4"/>
  </si>
  <si>
    <t>事務局備考</t>
    <rPh sb="0" eb="3">
      <t>ジムキョク</t>
    </rPh>
    <rPh sb="3" eb="5">
      <t>ビコウ</t>
    </rPh>
    <phoneticPr fontId="4"/>
  </si>
  <si>
    <t>回収時</t>
  </si>
  <si>
    <t>回収前に終了</t>
  </si>
  <si>
    <t>匝瑳の里山</t>
  </si>
  <si>
    <t>越路原丘陵</t>
  </si>
  <si>
    <t>達目洞</t>
  </si>
  <si>
    <t>ｱﾒﾘｶﾐﾝｸやその養殖個体。外来種。種名を入力する場合は備考欄に。</t>
    <rPh sb="10" eb="12">
      <t>ヨウショク</t>
    </rPh>
    <rPh sb="12" eb="14">
      <t>コタイ</t>
    </rPh>
    <rPh sb="15" eb="18">
      <t>ガイライシュ</t>
    </rPh>
    <rPh sb="29" eb="31">
      <t>ビコウ</t>
    </rPh>
    <rPh sb="31" eb="32">
      <t>ラン</t>
    </rPh>
    <phoneticPr fontId="4"/>
  </si>
  <si>
    <t>ｲﾀﾁおよびﾁｮｳｾﾝｲﾀﾁを含む。種名を入力する場合は備考欄に。</t>
    <rPh sb="15" eb="16">
      <t>フク</t>
    </rPh>
    <phoneticPr fontId="4"/>
  </si>
  <si>
    <t>種名を入力する場合は備考欄に。</t>
    <phoneticPr fontId="15"/>
  </si>
  <si>
    <t>撮影ミス</t>
    <phoneticPr fontId="4"/>
  </si>
  <si>
    <t>日溜まりや植物体など動物以外の物体に反応して撮影された場合、またはストロボ反応不良やフラッシュが届いていない場合(FieldNoteDUOのみ)に入力。</t>
    <rPh sb="54" eb="56">
      <t>バアイ</t>
    </rPh>
    <phoneticPr fontId="4"/>
  </si>
  <si>
    <t>キョン</t>
    <phoneticPr fontId="15"/>
  </si>
  <si>
    <t>カメラ設置データ</t>
    <rPh sb="3" eb="5">
      <t>セッチ</t>
    </rPh>
    <phoneticPr fontId="4"/>
  </si>
  <si>
    <t>フォルダID</t>
    <phoneticPr fontId="4"/>
  </si>
  <si>
    <t>同定依頼</t>
  </si>
  <si>
    <t>定点C</t>
    <rPh sb="0" eb="2">
      <t>テイテン</t>
    </rPh>
    <phoneticPr fontId="4"/>
  </si>
  <si>
    <t>IMAG0002</t>
  </si>
  <si>
    <t>IMAG0003</t>
  </si>
  <si>
    <t>IMAG0004</t>
  </si>
  <si>
    <t>IMAG0005</t>
  </si>
  <si>
    <t>IMAG0006</t>
  </si>
  <si>
    <t>IMAG0007</t>
  </si>
  <si>
    <t>他の動物</t>
    <rPh sb="0" eb="1">
      <t>ホカ</t>
    </rPh>
    <rPh sb="2" eb="4">
      <t>ドウブツ</t>
    </rPh>
    <phoneticPr fontId="4"/>
  </si>
  <si>
    <t>IMAG0008</t>
  </si>
  <si>
    <t>IMAG0013</t>
  </si>
  <si>
    <t>IMAG0014</t>
  </si>
  <si>
    <t>IMAG0009</t>
  </si>
  <si>
    <t>IMAG0010</t>
  </si>
  <si>
    <t>IMAG0015</t>
  </si>
  <si>
    <t>IMAG0016</t>
  </si>
  <si>
    <t>IMAG0017</t>
  </si>
  <si>
    <t>IMAG0018</t>
  </si>
  <si>
    <t>IMAG0019</t>
  </si>
  <si>
    <t>IMAG0020</t>
  </si>
  <si>
    <t>IMAG0021</t>
  </si>
  <si>
    <t>IMAG0023</t>
  </si>
  <si>
    <t>IMAG0024</t>
  </si>
  <si>
    <t>鳥類（キビタキ）</t>
    <rPh sb="0" eb="2">
      <t>チョウルイ</t>
    </rPh>
    <phoneticPr fontId="4"/>
  </si>
  <si>
    <t>日溜まりに反応したと思われる</t>
    <rPh sb="0" eb="2">
      <t>ヒダ</t>
    </rPh>
    <rPh sb="5" eb="7">
      <t>ハンノウ</t>
    </rPh>
    <rPh sb="10" eb="11">
      <t>オモ</t>
    </rPh>
    <phoneticPr fontId="4"/>
  </si>
  <si>
    <t>風のせい？</t>
    <rPh sb="0" eb="1">
      <t>カゼ</t>
    </rPh>
    <phoneticPr fontId="4"/>
  </si>
  <si>
    <t>不明</t>
  </si>
  <si>
    <t>キョンが初めて撮影された</t>
    <rPh sb="4" eb="5">
      <t>ハツ</t>
    </rPh>
    <rPh sb="7" eb="9">
      <t>サツエイ</t>
    </rPh>
    <phoneticPr fontId="4"/>
  </si>
  <si>
    <t>7月の定点Cは工事中のためカメラ設置できず未調査</t>
    <rPh sb="1" eb="2">
      <t>ガツ</t>
    </rPh>
    <rPh sb="3" eb="5">
      <t>テイテン</t>
    </rPh>
    <rPh sb="7" eb="10">
      <t>コウジチュウ</t>
    </rPh>
    <rPh sb="16" eb="18">
      <t>セッチ</t>
    </rPh>
    <rPh sb="21" eb="24">
      <t>ミチョウサ</t>
    </rPh>
    <phoneticPr fontId="4"/>
  </si>
  <si>
    <t>鳥類（アカゲラ）</t>
    <rPh sb="0" eb="2">
      <t>チョウルイ</t>
    </rPh>
    <phoneticPr fontId="4"/>
  </si>
  <si>
    <t>鳥類（同定不能）</t>
    <rPh sb="0" eb="2">
      <t>チョウルイ</t>
    </rPh>
    <rPh sb="3" eb="7">
      <t>ドウテイフノウ</t>
    </rPh>
    <phoneticPr fontId="4"/>
  </si>
  <si>
    <t>初めて撮影された</t>
    <rPh sb="0" eb="1">
      <t>ハジ</t>
    </rPh>
    <rPh sb="3" eb="5">
      <t>サツエイ</t>
    </rPh>
    <phoneticPr fontId="4"/>
  </si>
  <si>
    <t>クモの巣</t>
    <rPh sb="3" eb="4">
      <t>ス</t>
    </rPh>
    <phoneticPr fontId="4"/>
  </si>
  <si>
    <t>イノシシ</t>
  </si>
  <si>
    <t>前期/後期</t>
    <rPh sb="0" eb="2">
      <t>ゼンキ</t>
    </rPh>
    <rPh sb="3" eb="5">
      <t>コウキ</t>
    </rPh>
    <phoneticPr fontId="4"/>
  </si>
  <si>
    <t>項目</t>
    <rPh sb="0" eb="2">
      <t>コウモク</t>
    </rPh>
    <phoneticPr fontId="4"/>
  </si>
  <si>
    <t>環境変化の有無</t>
    <rPh sb="0" eb="4">
      <t>カンキョウヘンカ</t>
    </rPh>
    <rPh sb="5" eb="7">
      <t>ウム</t>
    </rPh>
    <phoneticPr fontId="4"/>
  </si>
  <si>
    <t>備考（変化した内容、気づいたことなどをご記入ください）</t>
    <rPh sb="0" eb="2">
      <t>ビコウ</t>
    </rPh>
    <phoneticPr fontId="4"/>
  </si>
  <si>
    <t>事務局記入欄</t>
    <rPh sb="0" eb="3">
      <t>ジムキョク</t>
    </rPh>
    <rPh sb="3" eb="6">
      <t>キニュウラン</t>
    </rPh>
    <phoneticPr fontId="4"/>
  </si>
  <si>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2"/>
  </si>
  <si>
    <t>Ltl-6210WMC</t>
  </si>
  <si>
    <t>S062</t>
  </si>
  <si>
    <t>舞岡公園</t>
  </si>
  <si>
    <t>宍塚の里山</t>
  </si>
  <si>
    <t>中池見湿地</t>
  </si>
  <si>
    <t>穂谷の里山</t>
  </si>
  <si>
    <t>久住草原</t>
  </si>
  <si>
    <t>天狗森</t>
  </si>
  <si>
    <t>ハサンベツ里山計画地</t>
  </si>
  <si>
    <t>樺ノ沢</t>
  </si>
  <si>
    <t>たねほさんのハナノキ湿地</t>
  </si>
  <si>
    <t>小清水原生花園</t>
  </si>
  <si>
    <t>黒谷の棚田</t>
  </si>
  <si>
    <t>三瓶山北の原</t>
  </si>
  <si>
    <t>漆の里山</t>
  </si>
  <si>
    <t>海上の森</t>
  </si>
  <si>
    <t>帯広の森</t>
  </si>
  <si>
    <t>大山千枚田</t>
  </si>
  <si>
    <t>上林の里山</t>
  </si>
  <si>
    <t>祖納の里山</t>
  </si>
  <si>
    <t>世羅・御調のさと</t>
  </si>
  <si>
    <t>奈良川源流域(源流域周辺の里山地域)</t>
  </si>
  <si>
    <t>新津・秋葉山</t>
  </si>
  <si>
    <t>大沢一丁田</t>
  </si>
  <si>
    <t>海尻の水田と周辺</t>
  </si>
  <si>
    <t>西宮甲山・社家郷山</t>
  </si>
  <si>
    <t>松山市野外活動センター及びその周辺</t>
  </si>
  <si>
    <t>S230</t>
  </si>
  <si>
    <t>熊井の森</t>
  </si>
  <si>
    <t>S231</t>
  </si>
  <si>
    <t>鷹取山</t>
  </si>
  <si>
    <t>S233</t>
  </si>
  <si>
    <t>新笊川・旧笊川</t>
  </si>
  <si>
    <t>S234</t>
  </si>
  <si>
    <t>寒風山</t>
  </si>
  <si>
    <t>S235</t>
  </si>
  <si>
    <t>玉川地区</t>
  </si>
  <si>
    <t>S236</t>
  </si>
  <si>
    <t>上山屋地区</t>
  </si>
  <si>
    <t>S239</t>
  </si>
  <si>
    <t>成沢の里山</t>
  </si>
  <si>
    <t>S240</t>
  </si>
  <si>
    <t>逆川緑地</t>
  </si>
  <si>
    <t>S241</t>
  </si>
  <si>
    <t>若柴「椿の小径」と周辺</t>
  </si>
  <si>
    <t>S243</t>
  </si>
  <si>
    <t>上古山湿地</t>
  </si>
  <si>
    <t>S244</t>
  </si>
  <si>
    <t>上三川町明治地区</t>
  </si>
  <si>
    <t>S245</t>
  </si>
  <si>
    <t>那須平成の森　学びの森・ふれあいの森</t>
  </si>
  <si>
    <t>S246</t>
  </si>
  <si>
    <t>サンデンフォレスト</t>
  </si>
  <si>
    <t>S247</t>
  </si>
  <si>
    <t>鹿沢</t>
  </si>
  <si>
    <t>S248</t>
  </si>
  <si>
    <t>真沢地区</t>
  </si>
  <si>
    <t>S249</t>
  </si>
  <si>
    <t>坂月川上流一帯</t>
  </si>
  <si>
    <t>S250</t>
  </si>
  <si>
    <t>大草谷津田いきものの里</t>
  </si>
  <si>
    <t>S251</t>
  </si>
  <si>
    <t>堂谷津の里</t>
  </si>
  <si>
    <t>S252</t>
  </si>
  <si>
    <t>ヤマトミクリの里</t>
  </si>
  <si>
    <t>S253</t>
  </si>
  <si>
    <t>大月川源流部</t>
  </si>
  <si>
    <t>S254</t>
  </si>
  <si>
    <t>成城三丁目緑地・次大夫堀公園</t>
  </si>
  <si>
    <t>S256</t>
  </si>
  <si>
    <t>裏高尾</t>
  </si>
  <si>
    <t>S257</t>
  </si>
  <si>
    <t>高尾の森自然学校</t>
  </si>
  <si>
    <t>S259</t>
  </si>
  <si>
    <t>東京都立小峰公園</t>
  </si>
  <si>
    <t>S260</t>
  </si>
  <si>
    <t>目久尻川合流地点周辺</t>
  </si>
  <si>
    <t>S263</t>
  </si>
  <si>
    <t>池子の森自然公園</t>
  </si>
  <si>
    <t>S265</t>
  </si>
  <si>
    <t>小出スキー場　及び小出西山地域北部</t>
  </si>
  <si>
    <t>S266</t>
  </si>
  <si>
    <t>犀川中流域</t>
  </si>
  <si>
    <t>S270</t>
  </si>
  <si>
    <t>青年団伝統獅子舞　本郷地区</t>
  </si>
  <si>
    <t>S272</t>
  </si>
  <si>
    <t>御山神社社叢林</t>
  </si>
  <si>
    <t>S276</t>
  </si>
  <si>
    <t>ますみヶ丘平地林と周辺の小黒川流域</t>
  </si>
  <si>
    <t>S277</t>
  </si>
  <si>
    <t>中山道大湫宿</t>
  </si>
  <si>
    <t>S278</t>
  </si>
  <si>
    <t>恵那四谷里山</t>
  </si>
  <si>
    <t>S281</t>
  </si>
  <si>
    <t>ヤマザクラフイールド</t>
  </si>
  <si>
    <t>S282</t>
  </si>
  <si>
    <t>豊田市自然観察の森</t>
  </si>
  <si>
    <t>S284</t>
  </si>
  <si>
    <t>小泉地区の棚田及び山林</t>
  </si>
  <si>
    <t>S286</t>
  </si>
  <si>
    <t>京都府立丹後海と星の見える丘公園</t>
  </si>
  <si>
    <t>S287</t>
  </si>
  <si>
    <t>精華町</t>
  </si>
  <si>
    <t>S290</t>
  </si>
  <si>
    <t>大山山麓の湿地</t>
  </si>
  <si>
    <t>S293</t>
  </si>
  <si>
    <t>深山公園</t>
  </si>
  <si>
    <t>S297</t>
  </si>
  <si>
    <t>本山東谷</t>
  </si>
  <si>
    <t>S298</t>
  </si>
  <si>
    <t>香川県立森林公園 ドングリランド</t>
  </si>
  <si>
    <t>S300</t>
  </si>
  <si>
    <t>油山市民の森</t>
  </si>
  <si>
    <t>S301</t>
  </si>
  <si>
    <t>木場山とその周辺</t>
  </si>
  <si>
    <t>S303</t>
  </si>
  <si>
    <t>らくだ山周辺</t>
  </si>
  <si>
    <t>S304</t>
  </si>
  <si>
    <t>大分県県民の森</t>
  </si>
  <si>
    <t>S305</t>
  </si>
  <si>
    <t>九重自然教室（さとばる）とその周辺</t>
  </si>
  <si>
    <t>S307</t>
  </si>
  <si>
    <t>げんだぼの森周辺</t>
  </si>
  <si>
    <t>S308</t>
  </si>
  <si>
    <t>北広島市レクリエーションの森</t>
  </si>
  <si>
    <t>S309</t>
  </si>
  <si>
    <t>大野地区の里地里山</t>
  </si>
  <si>
    <t>S310</t>
  </si>
  <si>
    <t>生花の森</t>
  </si>
  <si>
    <t>S311</t>
  </si>
  <si>
    <t>豊北原生花園</t>
  </si>
  <si>
    <t>S312</t>
  </si>
  <si>
    <t>自鏡山</t>
  </si>
  <si>
    <t>S313</t>
  </si>
  <si>
    <t>どんぐりの森</t>
  </si>
  <si>
    <t>S314</t>
  </si>
  <si>
    <t>八面沢</t>
  </si>
  <si>
    <t>S315</t>
  </si>
  <si>
    <t>秋田男鹿琴川</t>
  </si>
  <si>
    <t>S316</t>
  </si>
  <si>
    <t>鹿内里山</t>
  </si>
  <si>
    <t>S317</t>
  </si>
  <si>
    <t>ゆるむしの森</t>
  </si>
  <si>
    <t>S318</t>
  </si>
  <si>
    <t>沢山池の里山</t>
  </si>
  <si>
    <t>S319</t>
  </si>
  <si>
    <t>五箇山菅沼周辺</t>
  </si>
  <si>
    <t>S320</t>
  </si>
  <si>
    <t>辰巳用水三段石垣自然園</t>
  </si>
  <si>
    <t>S321</t>
  </si>
  <si>
    <t>一乗谷朝倉氏遺跡</t>
  </si>
  <si>
    <t>S322</t>
  </si>
  <si>
    <t>西山山麓</t>
  </si>
  <si>
    <t>S323</t>
  </si>
  <si>
    <t>麻機遊水地</t>
  </si>
  <si>
    <t>S324</t>
  </si>
  <si>
    <t>小野</t>
  </si>
  <si>
    <t>S325</t>
  </si>
  <si>
    <t>弥畝の里</t>
  </si>
  <si>
    <t>S326</t>
  </si>
  <si>
    <t>江津湖</t>
  </si>
  <si>
    <t>前期</t>
    <rPh sb="0" eb="2">
      <t>ゼンキ</t>
    </rPh>
    <phoneticPr fontId="4"/>
  </si>
  <si>
    <t>有</t>
  </si>
  <si>
    <t>　集計したい
↓種名を入力</t>
    <rPh sb="1" eb="3">
      <t>シュウケイ</t>
    </rPh>
    <rPh sb="8" eb="10">
      <t>シュメイ</t>
    </rPh>
    <rPh sb="11" eb="13">
      <t>ニュウリョク</t>
    </rPh>
    <phoneticPr fontId="4"/>
  </si>
  <si>
    <r>
      <t>環境変化の有無</t>
    </r>
    <r>
      <rPr>
        <sz val="10.5"/>
        <color rgb="FFFF0000"/>
        <rFont val="ＭＳ Ｐゴシック"/>
        <family val="3"/>
        <charset val="128"/>
      </rPr>
      <t>＊</t>
    </r>
    <rPh sb="0" eb="4">
      <t>カンキョウヘンカ</t>
    </rPh>
    <rPh sb="5" eb="7">
      <t>ウム</t>
    </rPh>
    <phoneticPr fontId="4"/>
  </si>
  <si>
    <t>チェック表</t>
    <rPh sb="4" eb="5">
      <t>ヒョウ</t>
    </rPh>
    <phoneticPr fontId="4"/>
  </si>
  <si>
    <t>各項目の入力チェック</t>
    <rPh sb="0" eb="3">
      <t>カクコウモク</t>
    </rPh>
    <rPh sb="4" eb="6">
      <t>ニュウリョク</t>
    </rPh>
    <phoneticPr fontId="4"/>
  </si>
  <si>
    <t>[状態について]</t>
    <rPh sb="1" eb="3">
      <t>ジョウタイ</t>
    </rPh>
    <phoneticPr fontId="4"/>
  </si>
  <si>
    <t>○：全て入力済です。</t>
    <rPh sb="2" eb="3">
      <t>スベ</t>
    </rPh>
    <rPh sb="4" eb="6">
      <t>ニュウリョク</t>
    </rPh>
    <rPh sb="6" eb="7">
      <t>スミ</t>
    </rPh>
    <phoneticPr fontId="4"/>
  </si>
  <si>
    <t>△：一部のみ入力済です。未入力や入力エラーとなっている箇所がありますので、ご確認ください。</t>
    <rPh sb="2" eb="4">
      <t>イチブ</t>
    </rPh>
    <rPh sb="6" eb="8">
      <t>ニュウリョク</t>
    </rPh>
    <rPh sb="8" eb="9">
      <t>スミ</t>
    </rPh>
    <rPh sb="12" eb="13">
      <t>ミ</t>
    </rPh>
    <rPh sb="13" eb="15">
      <t>ニュウリョク</t>
    </rPh>
    <rPh sb="16" eb="18">
      <t>ニュウリョク</t>
    </rPh>
    <rPh sb="27" eb="29">
      <t>カショ</t>
    </rPh>
    <rPh sb="38" eb="40">
      <t>カクニン</t>
    </rPh>
    <phoneticPr fontId="4"/>
  </si>
  <si>
    <t>×：入力されていません。ご入力をお願いします。</t>
    <rPh sb="2" eb="4">
      <t>ニュウリョク</t>
    </rPh>
    <rPh sb="13" eb="15">
      <t>ニュウリョク</t>
    </rPh>
    <rPh sb="17" eb="18">
      <t>ネガ</t>
    </rPh>
    <phoneticPr fontId="4"/>
  </si>
  <si>
    <t>シート</t>
    <phoneticPr fontId="4"/>
  </si>
  <si>
    <t>状態</t>
    <rPh sb="0" eb="2">
      <t>ジョウタイ</t>
    </rPh>
    <phoneticPr fontId="4"/>
  </si>
  <si>
    <t>項目別</t>
    <rPh sb="0" eb="2">
      <t>コウモク</t>
    </rPh>
    <rPh sb="2" eb="3">
      <t>ベツ</t>
    </rPh>
    <phoneticPr fontId="4"/>
  </si>
  <si>
    <t>特徴的な変化</t>
    <rPh sb="0" eb="3">
      <t>トクチョウテキ</t>
    </rPh>
    <rPh sb="4" eb="6">
      <t>ヘンカ</t>
    </rPh>
    <phoneticPr fontId="4"/>
  </si>
  <si>
    <t>※新たにシートを追加した場合、そのシートの情報は反映されません。</t>
    <rPh sb="1" eb="2">
      <t>アラ</t>
    </rPh>
    <rPh sb="8" eb="10">
      <t>ツイカ</t>
    </rPh>
    <rPh sb="12" eb="14">
      <t>バアイ</t>
    </rPh>
    <rPh sb="21" eb="23">
      <t>ジョウホウ</t>
    </rPh>
    <rPh sb="24" eb="26">
      <t>ハンエイ</t>
    </rPh>
    <phoneticPr fontId="4"/>
  </si>
  <si>
    <t>入力状況</t>
    <rPh sb="0" eb="2">
      <t>ニュウリョク</t>
    </rPh>
    <rPh sb="2" eb="4">
      <t>ジョウキョウ</t>
    </rPh>
    <phoneticPr fontId="4"/>
  </si>
  <si>
    <t>基本情報</t>
    <rPh sb="0" eb="4">
      <t>キホンジョウホウ</t>
    </rPh>
    <phoneticPr fontId="4"/>
  </si>
  <si>
    <r>
      <t>注)</t>
    </r>
    <r>
      <rPr>
        <sz val="10"/>
        <color rgb="FFFF0000"/>
        <rFont val="ＭＳ Ｐゴシック"/>
        <family val="3"/>
        <charset val="128"/>
      </rPr>
      <t>※</t>
    </r>
    <r>
      <rPr>
        <sz val="10"/>
        <rFont val="ＭＳ Ｐゴシック"/>
        <family val="3"/>
        <charset val="128"/>
      </rPr>
      <t>が付記された必須項目は漏れなく入力して下さい</t>
    </r>
    <phoneticPr fontId="4"/>
  </si>
  <si>
    <r>
      <t>サイト番号</t>
    </r>
    <r>
      <rPr>
        <b/>
        <sz val="10.5"/>
        <color rgb="FFFF0000"/>
        <rFont val="ＭＳ Ｐゴシック"/>
        <family val="3"/>
        <charset val="128"/>
      </rPr>
      <t>※</t>
    </r>
    <rPh sb="3" eb="5">
      <t>バンゴウ</t>
    </rPh>
    <phoneticPr fontId="4"/>
  </si>
  <si>
    <r>
      <t>調査年</t>
    </r>
    <r>
      <rPr>
        <b/>
        <sz val="10.5"/>
        <color rgb="FFFF0000"/>
        <rFont val="ＭＳ Ｐゴシック"/>
        <family val="3"/>
        <charset val="128"/>
      </rPr>
      <t>※</t>
    </r>
    <rPh sb="0" eb="2">
      <t>チョウサ</t>
    </rPh>
    <rPh sb="2" eb="3">
      <t>ネン</t>
    </rPh>
    <phoneticPr fontId="4"/>
  </si>
  <si>
    <r>
      <t>調査主担当者名</t>
    </r>
    <r>
      <rPr>
        <sz val="10.5"/>
        <color rgb="FFFF0000"/>
        <rFont val="ＭＳ Ｐゴシック"/>
        <family val="3"/>
        <charset val="128"/>
      </rPr>
      <t>※</t>
    </r>
    <rPh sb="0" eb="2">
      <t>チョウサ</t>
    </rPh>
    <rPh sb="2" eb="3">
      <t>シュ</t>
    </rPh>
    <rPh sb="3" eb="5">
      <t>タントウ</t>
    </rPh>
    <rPh sb="5" eb="6">
      <t>シャ</t>
    </rPh>
    <rPh sb="6" eb="7">
      <t>メイ</t>
    </rPh>
    <phoneticPr fontId="4"/>
  </si>
  <si>
    <r>
      <t>フォルダID</t>
    </r>
    <r>
      <rPr>
        <sz val="10.5"/>
        <color rgb="FFFF0000"/>
        <rFont val="ＭＳ Ｐゴシック"/>
        <family val="3"/>
        <charset val="128"/>
      </rPr>
      <t>※</t>
    </r>
    <phoneticPr fontId="4"/>
  </si>
  <si>
    <r>
      <t>設置場所</t>
    </r>
    <r>
      <rPr>
        <sz val="10.5"/>
        <color rgb="FFFF0000"/>
        <rFont val="ＭＳ Ｐゴシック"/>
        <family val="3"/>
        <charset val="128"/>
      </rPr>
      <t>※</t>
    </r>
    <rPh sb="0" eb="2">
      <t>セッチ</t>
    </rPh>
    <rPh sb="2" eb="4">
      <t>バショ</t>
    </rPh>
    <phoneticPr fontId="4"/>
  </si>
  <si>
    <r>
      <t>設置日時</t>
    </r>
    <r>
      <rPr>
        <sz val="10.5"/>
        <color rgb="FFFF0000"/>
        <rFont val="ＭＳ Ｐゴシック"/>
        <family val="3"/>
        <charset val="128"/>
      </rPr>
      <t>※</t>
    </r>
    <rPh sb="0" eb="2">
      <t>セッチ</t>
    </rPh>
    <rPh sb="2" eb="4">
      <t>ニチジ</t>
    </rPh>
    <phoneticPr fontId="4"/>
  </si>
  <si>
    <r>
      <t>回収日時</t>
    </r>
    <r>
      <rPr>
        <sz val="10.5"/>
        <color rgb="FFFF0000"/>
        <rFont val="ＭＳ Ｐゴシック"/>
        <family val="3"/>
        <charset val="128"/>
      </rPr>
      <t>※</t>
    </r>
    <rPh sb="0" eb="2">
      <t>カイシュウ</t>
    </rPh>
    <rPh sb="2" eb="4">
      <t>ニチジ</t>
    </rPh>
    <phoneticPr fontId="4"/>
  </si>
  <si>
    <r>
      <t>終了日時</t>
    </r>
    <r>
      <rPr>
        <sz val="10.5"/>
        <color rgb="FFFF0000"/>
        <rFont val="ＭＳ Ｐゴシック"/>
        <family val="3"/>
        <charset val="128"/>
      </rPr>
      <t>※</t>
    </r>
    <rPh sb="0" eb="2">
      <t>シュウリョウ</t>
    </rPh>
    <rPh sb="2" eb="4">
      <t>ニチジ</t>
    </rPh>
    <phoneticPr fontId="4"/>
  </si>
  <si>
    <r>
      <t>使用機材</t>
    </r>
    <r>
      <rPr>
        <sz val="10.5"/>
        <color rgb="FFFF0000"/>
        <rFont val="ＭＳ Ｐゴシック"/>
        <family val="3"/>
        <charset val="128"/>
      </rPr>
      <t>※</t>
    </r>
    <rPh sb="0" eb="2">
      <t>シヨウ</t>
    </rPh>
    <rPh sb="2" eb="4">
      <t>キザイ</t>
    </rPh>
    <phoneticPr fontId="4"/>
  </si>
  <si>
    <t>調査結果</t>
    <rPh sb="0" eb="2">
      <t>チョウサ</t>
    </rPh>
    <rPh sb="2" eb="4">
      <t>ケッカ</t>
    </rPh>
    <phoneticPr fontId="4"/>
  </si>
  <si>
    <t>調査結果</t>
    <rPh sb="0" eb="4">
      <t>チョウサケッカ</t>
    </rPh>
    <phoneticPr fontId="4"/>
  </si>
  <si>
    <t>様式Ⅰ（カメラ設置データ）</t>
    <rPh sb="0" eb="2">
      <t>ヨウシキ</t>
    </rPh>
    <rPh sb="7" eb="9">
      <t>セッチ</t>
    </rPh>
    <phoneticPr fontId="4"/>
  </si>
  <si>
    <t>様式Ⅱ（写真データ）</t>
    <rPh sb="0" eb="2">
      <t>ヨウシキ</t>
    </rPh>
    <rPh sb="4" eb="6">
      <t>シャシン</t>
    </rPh>
    <phoneticPr fontId="4"/>
  </si>
  <si>
    <t>未入力チェック→</t>
    <rPh sb="0" eb="3">
      <t>ミニュウリョク</t>
    </rPh>
    <phoneticPr fontId="4"/>
  </si>
  <si>
    <t>使用機材</t>
    <rPh sb="0" eb="4">
      <t>シヨウキザイ</t>
    </rPh>
    <phoneticPr fontId="4"/>
  </si>
  <si>
    <t>Ltl-6210WMC</t>
    <phoneticPr fontId="4"/>
  </si>
  <si>
    <t>Ltl-Acorn 6310W</t>
    <phoneticPr fontId="4"/>
  </si>
  <si>
    <t>FieldNoteDUO(DMC-FT3)</t>
  </si>
  <si>
    <r>
      <t>写真ファイル名</t>
    </r>
    <r>
      <rPr>
        <sz val="10.5"/>
        <color rgb="FFFF0000"/>
        <rFont val="ＭＳ Ｐゴシック"/>
        <family val="3"/>
        <charset val="128"/>
      </rPr>
      <t>※</t>
    </r>
    <rPh sb="0" eb="2">
      <t>シャシン</t>
    </rPh>
    <rPh sb="6" eb="7">
      <t>メイ</t>
    </rPh>
    <phoneticPr fontId="4"/>
  </si>
  <si>
    <r>
      <t>月</t>
    </r>
    <r>
      <rPr>
        <sz val="10.5"/>
        <color rgb="FFFF0000"/>
        <rFont val="ＭＳ Ｐゴシック"/>
        <family val="3"/>
        <charset val="128"/>
      </rPr>
      <t>※</t>
    </r>
    <rPh sb="0" eb="1">
      <t>ツキ</t>
    </rPh>
    <phoneticPr fontId="4"/>
  </si>
  <si>
    <r>
      <t>日</t>
    </r>
    <r>
      <rPr>
        <sz val="10.5"/>
        <color rgb="FFFF0000"/>
        <rFont val="ＭＳ Ｐゴシック"/>
        <family val="3"/>
        <charset val="128"/>
      </rPr>
      <t>※</t>
    </r>
    <rPh sb="0" eb="1">
      <t>ヒ</t>
    </rPh>
    <phoneticPr fontId="4"/>
  </si>
  <si>
    <r>
      <t>時刻</t>
    </r>
    <r>
      <rPr>
        <sz val="10.5"/>
        <color rgb="FFFF0000"/>
        <rFont val="ＭＳ Ｐゴシック"/>
        <family val="3"/>
        <charset val="128"/>
      </rPr>
      <t>※</t>
    </r>
    <rPh sb="0" eb="2">
      <t>ジコク</t>
    </rPh>
    <phoneticPr fontId="4"/>
  </si>
  <si>
    <r>
      <t>種名</t>
    </r>
    <r>
      <rPr>
        <sz val="10.5"/>
        <color rgb="FFFF0000"/>
        <rFont val="ＭＳ Ｐゴシック"/>
        <family val="3"/>
        <charset val="128"/>
      </rPr>
      <t>※</t>
    </r>
    <rPh sb="0" eb="1">
      <t>シュ</t>
    </rPh>
    <rPh sb="1" eb="2">
      <t>メイ</t>
    </rPh>
    <phoneticPr fontId="4"/>
  </si>
  <si>
    <r>
      <t>個体数</t>
    </r>
    <r>
      <rPr>
        <sz val="10.5"/>
        <color rgb="FFFF0000"/>
        <rFont val="ＭＳ Ｐゴシック"/>
        <family val="3"/>
        <charset val="128"/>
      </rPr>
      <t>※</t>
    </r>
    <rPh sb="0" eb="3">
      <t>コタイスウ</t>
    </rPh>
    <phoneticPr fontId="4"/>
  </si>
  <si>
    <t>↓未入力チェック</t>
    <rPh sb="1" eb="4">
      <t>ミニュウリョク</t>
    </rPh>
    <phoneticPr fontId="4"/>
  </si>
  <si>
    <t>テン</t>
  </si>
  <si>
    <t>アナグマ</t>
  </si>
  <si>
    <t>キツネ</t>
  </si>
  <si>
    <t>ハクビシン</t>
  </si>
  <si>
    <t>アライグマ</t>
  </si>
  <si>
    <t>ニホンジカ</t>
  </si>
  <si>
    <t>ニホンリス</t>
  </si>
  <si>
    <t>カモシカ</t>
  </si>
  <si>
    <t>ツキノワグマ</t>
  </si>
  <si>
    <t>ニホンザル</t>
  </si>
  <si>
    <t>※シートごとの各項目にある「状態」（×未入力や△入力中など）の部分をクリックすると、該当項目に飛ぶことができます</t>
    <rPh sb="7" eb="10">
      <t>カクコウモク</t>
    </rPh>
    <rPh sb="14" eb="16">
      <t>ジョウタイ</t>
    </rPh>
    <rPh sb="19" eb="22">
      <t>ミニュウリョク</t>
    </rPh>
    <rPh sb="23" eb="27">
      <t>サンカクニュウリョクチュウ</t>
    </rPh>
    <rPh sb="31" eb="33">
      <t>ブブン</t>
    </rPh>
    <rPh sb="42" eb="44">
      <t>ガイトウ</t>
    </rPh>
    <rPh sb="44" eb="46">
      <t>コウモク</t>
    </rPh>
    <rPh sb="47" eb="48">
      <t>ト</t>
    </rPh>
    <phoneticPr fontId="4"/>
  </si>
  <si>
    <t>S999</t>
  </si>
  <si>
    <t>○○の里山</t>
  </si>
  <si>
    <t>○完了</t>
    <rPh sb="1" eb="3">
      <t>カンリョウ</t>
    </rPh>
    <phoneticPr fontId="4"/>
  </si>
  <si>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1"/>
  </si>
  <si>
    <t>アライグマの撮影数が増えている。今年はキツネの撮影枚数が少ない。</t>
    <phoneticPr fontId="4"/>
  </si>
  <si>
    <r>
      <t>環境変化の有無</t>
    </r>
    <r>
      <rPr>
        <sz val="10.5"/>
        <color rgb="FFFF0000"/>
        <rFont val="ＭＳ Ｐゴシック"/>
        <family val="3"/>
        <charset val="128"/>
      </rPr>
      <t>※</t>
    </r>
    <rPh sb="0" eb="4">
      <t>カンキョウヘンカ</t>
    </rPh>
    <rPh sb="5" eb="7">
      <t>ウム</t>
    </rPh>
    <phoneticPr fontId="4"/>
  </si>
  <si>
    <t>今年度から定点として３地点A、B、Cを設置した/7月の定点Cは未調査</t>
    <phoneticPr fontId="4"/>
  </si>
  <si>
    <t>S999_230510_A</t>
  </si>
  <si>
    <t>S999_230510_B</t>
  </si>
  <si>
    <t>S999_230510_C</t>
  </si>
  <si>
    <t>S999_230711_A</t>
  </si>
  <si>
    <t>S999_230711_B</t>
  </si>
  <si>
    <t>IMAG0001</t>
  </si>
  <si>
    <t>キョン</t>
  </si>
  <si>
    <t>IMAG0011</t>
  </si>
  <si>
    <t>IMAG0012</t>
  </si>
  <si>
    <t>撮影ミス</t>
  </si>
  <si>
    <t>クモ</t>
  </si>
  <si>
    <t>IMAG0025</t>
  </si>
  <si>
    <r>
      <t xml:space="preserve"> ◆ 項目名に</t>
    </r>
    <r>
      <rPr>
        <b/>
        <sz val="13"/>
        <color rgb="FFFF0000"/>
        <rFont val="メイリオ"/>
        <family val="3"/>
        <charset val="128"/>
      </rPr>
      <t>※</t>
    </r>
    <r>
      <rPr>
        <b/>
        <sz val="13"/>
        <color theme="1"/>
        <rFont val="メイリオ"/>
        <family val="3"/>
        <charset val="128"/>
      </rPr>
      <t>が付記された必須項目は、もれなく入力願います</t>
    </r>
    <rPh sb="3" eb="6">
      <t>コウモクメイ</t>
    </rPh>
    <rPh sb="9" eb="11">
      <t>フキ</t>
    </rPh>
    <rPh sb="14" eb="18">
      <t>ヒッスコウモク</t>
    </rPh>
    <rPh sb="24" eb="27">
      <t>ニュウリョクネガ</t>
    </rPh>
    <phoneticPr fontId="15"/>
  </si>
  <si>
    <t>　◆ エラーがあるセルが黄色、もしくは薄オレンジ色に着色されます</t>
    <rPh sb="12" eb="14">
      <t>キイロ</t>
    </rPh>
    <phoneticPr fontId="15"/>
  </si>
  <si>
    <r>
      <t xml:space="preserve">  　 未記入・記入間違いの場合、</t>
    </r>
    <r>
      <rPr>
        <u/>
        <sz val="11"/>
        <color theme="1"/>
        <rFont val="ＭＳ Ｐゴシック"/>
        <family val="3"/>
        <charset val="128"/>
      </rPr>
      <t>解析に利用できず集計対象外となる</t>
    </r>
    <r>
      <rPr>
        <sz val="11"/>
        <color theme="1"/>
        <rFont val="ＭＳ Ｐゴシック"/>
        <family val="3"/>
        <charset val="128"/>
      </rPr>
      <t>ためです。
　　　</t>
    </r>
    <phoneticPr fontId="15"/>
  </si>
  <si>
    <t>　 　着色された色によって、下表を参照に入力/修正/確認願います。</t>
    <rPh sb="3" eb="5">
      <t>チャクショク</t>
    </rPh>
    <rPh sb="8" eb="9">
      <t>イロ</t>
    </rPh>
    <rPh sb="14" eb="15">
      <t>シタ</t>
    </rPh>
    <rPh sb="15" eb="16">
      <t>ヒョウ</t>
    </rPh>
    <rPh sb="17" eb="19">
      <t>サンショウ</t>
    </rPh>
    <rPh sb="20" eb="22">
      <t>ニュウリョク</t>
    </rPh>
    <rPh sb="23" eb="25">
      <t>シュウセイ</t>
    </rPh>
    <rPh sb="26" eb="29">
      <t>カクニンネガ</t>
    </rPh>
    <phoneticPr fontId="15"/>
  </si>
  <si>
    <t>　　皆様から提供いただいた貴重なデータをすべて有効活用するため、ご協力お願いします。</t>
    <rPh sb="23" eb="27">
      <t>ユウコウカツヨウ</t>
    </rPh>
    <rPh sb="33" eb="35">
      <t>キョウリョク</t>
    </rPh>
    <rPh sb="36" eb="37">
      <t>ネガ</t>
    </rPh>
    <phoneticPr fontId="15"/>
  </si>
  <si>
    <t>　　入力用フォームの各シートは、入力を簡単に行えるよう「シート保護」されています。</t>
  </si>
  <si>
    <t>　　やむを得ず、行を増やしたい場合は以下の手順で、シート保護の解除と行の追加を行ってください。</t>
  </si>
  <si>
    <t>　　行を挿入した際は、数式が壊れて、エラーメッセージや、入力状況が正しく表示されないことがあるのでご注意下さい。</t>
  </si>
  <si>
    <t xml:space="preserve"> ◆行を挿入、増やす場合、どうする？</t>
    <rPh sb="2" eb="3">
      <t>ギョウ</t>
    </rPh>
    <rPh sb="4" eb="6">
      <t>ソウニュウ</t>
    </rPh>
    <rPh sb="7" eb="8">
      <t>フ</t>
    </rPh>
    <rPh sb="10" eb="12">
      <t>バアイ</t>
    </rPh>
    <phoneticPr fontId="15"/>
  </si>
  <si>
    <t>"△入力中"や"×未入力"のままでも提出は可能です</t>
    <rPh sb="2" eb="5">
      <t>ニュウリョクチュウ</t>
    </rPh>
    <rPh sb="21" eb="23">
      <t>カノウ</t>
    </rPh>
    <phoneticPr fontId="4"/>
  </si>
  <si>
    <t>ご入力、ありがとうございました</t>
    <phoneticPr fontId="4"/>
  </si>
  <si>
    <r>
      <t>モニ1000里地　中・大型哺乳類調査　結果入力用フォーム</t>
    </r>
    <r>
      <rPr>
        <b/>
        <sz val="10"/>
        <rFont val="ＭＳ Ｐゴシック"/>
        <family val="3"/>
        <charset val="128"/>
      </rPr>
      <t xml:space="preserve"> ver5.00</t>
    </r>
    <rPh sb="9" eb="10">
      <t>チュウ</t>
    </rPh>
    <rPh sb="11" eb="13">
      <t>オオガタ</t>
    </rPh>
    <rPh sb="13" eb="15">
      <t>ホニュウ</t>
    </rPh>
    <phoneticPr fontId="4"/>
  </si>
  <si>
    <r>
      <t>モニ1000里地　中・大型哺乳類調査　結果入力用フォーム　(様式Ⅱ：写真データ）</t>
    </r>
    <r>
      <rPr>
        <b/>
        <sz val="10"/>
        <rFont val="ＭＳ Ｐゴシック"/>
        <family val="3"/>
        <charset val="128"/>
      </rPr>
      <t>　ver5.00</t>
    </r>
    <rPh sb="6" eb="8">
      <t>サトチ</t>
    </rPh>
    <rPh sb="9" eb="10">
      <t>ナカ</t>
    </rPh>
    <rPh sb="11" eb="13">
      <t>オオガタ</t>
    </rPh>
    <rPh sb="13" eb="16">
      <t>ホニュウルイ</t>
    </rPh>
    <rPh sb="16" eb="18">
      <t>チョウサ</t>
    </rPh>
    <rPh sb="19" eb="21">
      <t>ケッカ</t>
    </rPh>
    <rPh sb="21" eb="24">
      <t>ニュウリョクヨウ</t>
    </rPh>
    <rPh sb="30" eb="32">
      <t>ヨウシキ</t>
    </rPh>
    <rPh sb="34" eb="36">
      <t>シャシン</t>
    </rPh>
    <phoneticPr fontId="4"/>
  </si>
  <si>
    <r>
      <t>モニ1000里地　中・大型哺乳類調査　結果入力用フォーム　(様式Ⅰ：カメラ設置データ）</t>
    </r>
    <r>
      <rPr>
        <b/>
        <sz val="8"/>
        <rFont val="ＭＳ Ｐゴシック"/>
        <family val="3"/>
        <charset val="128"/>
      </rPr>
      <t>　</t>
    </r>
    <r>
      <rPr>
        <b/>
        <sz val="10"/>
        <rFont val="ＭＳ Ｐゴシック"/>
        <family val="3"/>
        <charset val="128"/>
      </rPr>
      <t>ver5.00</t>
    </r>
    <rPh sb="6" eb="8">
      <t>サトチ</t>
    </rPh>
    <rPh sb="9" eb="10">
      <t>ナカ</t>
    </rPh>
    <rPh sb="11" eb="13">
      <t>オオガタ</t>
    </rPh>
    <rPh sb="13" eb="16">
      <t>ホニュウルイ</t>
    </rPh>
    <rPh sb="16" eb="18">
      <t>チョウサ</t>
    </rPh>
    <rPh sb="19" eb="21">
      <t>ケッカ</t>
    </rPh>
    <rPh sb="21" eb="24">
      <t>ニュウリョクヨウ</t>
    </rPh>
    <rPh sb="30" eb="32">
      <t>ヨウシキ</t>
    </rPh>
    <rPh sb="37" eb="39">
      <t>セッチ</t>
    </rPh>
    <phoneticPr fontId="4"/>
  </si>
  <si>
    <r>
      <t>モニ1000里地　哺乳類調査　特徴的な変化入力用フォーム</t>
    </r>
    <r>
      <rPr>
        <b/>
        <sz val="10"/>
        <color theme="0"/>
        <rFont val="ＭＳ Ｐゴシック"/>
        <family val="3"/>
        <charset val="128"/>
      </rPr>
      <t>　ver.5.00</t>
    </r>
    <rPh sb="6" eb="8">
      <t>サトチ</t>
    </rPh>
    <rPh sb="9" eb="12">
      <t>ホニュウルイ</t>
    </rPh>
    <rPh sb="12" eb="14">
      <t>チョウサ</t>
    </rPh>
    <rPh sb="15" eb="17">
      <t>トクチョウ</t>
    </rPh>
    <rPh sb="17" eb="18">
      <t>テキ</t>
    </rPh>
    <rPh sb="19" eb="21">
      <t>ヘンカ</t>
    </rPh>
    <rPh sb="21" eb="23">
      <t>ニュウリョク</t>
    </rPh>
    <rPh sb="23" eb="24">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</si>
</sst>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h:mm;@"/>
    <numFmt numFmtId="179" formatCode="0.0000_ "/>
    <numFmt numFmtId="180" formatCode="mm\/dd\ hh:mm"/>
    <numFmt numFmtId="181" formatCode="000"/>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sz val="9"/>
      <color indexed="81"/>
      <name val="ＭＳ Ｐゴシック"/>
      <family val="3"/>
      <charset val="128"/>
    </font>
    <font>
      <sz val="9"/>
      <name val="Osaka"/>
      <family val="3"/>
      <charset val="128"/>
    </font>
    <font>
      <sz val="6"/>
      <name val="Osaka"/>
      <family val="3"/>
      <charset val="128"/>
    </font>
    <font>
      <b/>
      <sz val="11"/>
      <name val="ＭＳ Ｐゴシック"/>
      <family val="3"/>
      <charset val="128"/>
    </font>
    <font>
      <b/>
      <sz val="8"/>
      <name val="ＭＳ Ｐゴシック"/>
      <family val="3"/>
      <charset val="128"/>
    </font>
    <font>
      <sz val="9"/>
      <color indexed="81"/>
      <name val="MS P ゴシック"/>
      <family val="3"/>
      <charset val="128"/>
    </font>
    <font>
      <sz val="6"/>
      <name val="ＭＳ Ｐゴシック"/>
      <family val="2"/>
      <charset val="128"/>
      <scheme val="minor"/>
    </font>
    <font>
      <b/>
      <sz val="9"/>
      <color indexed="10"/>
      <name val="ＭＳ Ｐゴシック"/>
      <family val="3"/>
      <charset val="128"/>
    </font>
    <font>
      <sz val="9"/>
      <color indexed="10"/>
      <name val="ＭＳ Ｐゴシック"/>
      <family val="3"/>
      <charset val="128"/>
    </font>
    <font>
      <b/>
      <sz val="18"/>
      <color theme="0"/>
      <name val="ＭＳ Ｐゴシック"/>
      <family val="3"/>
      <charset val="128"/>
    </font>
    <font>
      <b/>
      <sz val="18"/>
      <name val="ＭＳ Ｐゴシック"/>
      <family val="3"/>
      <charset val="128"/>
    </font>
    <font>
      <sz val="10"/>
      <color indexed="81"/>
      <name val="MS P ゴシック"/>
      <family val="3"/>
      <charset val="128"/>
    </font>
    <font>
      <b/>
      <sz val="9"/>
      <color indexed="81"/>
      <name val="MS P ゴシック"/>
      <family val="3"/>
      <charset val="128"/>
    </font>
    <font>
      <b/>
      <sz val="11"/>
      <color rgb="FFFF0000"/>
      <name val="ＭＳ Ｐゴシック"/>
      <family val="3"/>
      <charset val="128"/>
    </font>
    <font>
      <b/>
      <sz val="10"/>
      <color indexed="81"/>
      <name val="MS P ゴシック"/>
      <family val="3"/>
      <charset val="128"/>
    </font>
    <font>
      <b/>
      <sz val="10"/>
      <name val="ＭＳ Ｐゴシック"/>
      <family val="3"/>
      <charset val="128"/>
    </font>
    <font>
      <b/>
      <sz val="10"/>
      <color theme="0"/>
      <name val="ＭＳ Ｐゴシック"/>
      <family val="3"/>
      <charset val="128"/>
    </font>
    <font>
      <sz val="11"/>
      <color theme="1"/>
      <name val="ＭＳ Ｐゴシック"/>
      <family val="3"/>
      <charset val="128"/>
    </font>
    <font>
      <b/>
      <sz val="10.5"/>
      <color theme="0"/>
      <name val="ＭＳ Ｐゴシック"/>
      <family val="3"/>
      <charset val="128"/>
    </font>
    <font>
      <b/>
      <sz val="10.5"/>
      <name val="ＭＳ Ｐゴシック"/>
      <family val="3"/>
      <charset val="128"/>
    </font>
    <font>
      <b/>
      <sz val="10.5"/>
      <color theme="1"/>
      <name val="ＭＳ Ｐゴシック"/>
      <family val="3"/>
      <charset val="128"/>
    </font>
    <font>
      <sz val="10.5"/>
      <name val="ＭＳ Ｐゴシック"/>
      <family val="3"/>
      <charset val="128"/>
    </font>
    <font>
      <sz val="12"/>
      <color theme="1"/>
      <name val="ＭＳ Ｐゴシック"/>
      <family val="3"/>
      <charset val="128"/>
    </font>
    <font>
      <b/>
      <sz val="10.5"/>
      <color indexed="53"/>
      <name val="ＭＳ Ｐゴシック"/>
      <family val="3"/>
      <charset val="128"/>
    </font>
    <font>
      <b/>
      <sz val="10.5"/>
      <color indexed="9"/>
      <name val="ＭＳ Ｐゴシック"/>
      <family val="3"/>
      <charset val="128"/>
    </font>
    <font>
      <b/>
      <sz val="10.5"/>
      <color rgb="FFFF0000"/>
      <name val="ＭＳ Ｐゴシック"/>
      <family val="3"/>
      <charset val="128"/>
    </font>
    <font>
      <sz val="10.5"/>
      <color indexed="12"/>
      <name val="ＭＳ Ｐゴシック"/>
      <family val="3"/>
      <charset val="128"/>
    </font>
    <font>
      <sz val="10.5"/>
      <color indexed="53"/>
      <name val="ＭＳ Ｐゴシック"/>
      <family val="3"/>
      <charset val="128"/>
    </font>
    <font>
      <sz val="10"/>
      <color rgb="FFFF0000"/>
      <name val="ＭＳ Ｐゴシック"/>
      <family val="3"/>
      <charset val="128"/>
    </font>
    <font>
      <sz val="10.5"/>
      <color rgb="FFFF0000"/>
      <name val="ＭＳ Ｐゴシック"/>
      <family val="3"/>
      <charset val="128"/>
    </font>
    <font>
      <sz val="12"/>
      <name val="平成明朝"/>
      <family val="3"/>
      <charset val="128"/>
    </font>
    <font>
      <b/>
      <sz val="10.5"/>
      <color theme="0" tint="-0.499984740745262"/>
      <name val="ＭＳ Ｐゴシック"/>
      <family val="3"/>
      <charset val="128"/>
    </font>
    <font>
      <sz val="8"/>
      <name val="ＭＳ Ｐゴシック"/>
      <family val="3"/>
      <charset val="128"/>
    </font>
    <font>
      <u/>
      <sz val="11"/>
      <color theme="10"/>
      <name val="ＭＳ Ｐゴシック"/>
      <family val="3"/>
      <charset val="128"/>
    </font>
    <font>
      <b/>
      <sz val="10.5"/>
      <color rgb="FF0070C0"/>
      <name val="ＭＳ Ｐゴシック"/>
      <family val="3"/>
      <charset val="128"/>
    </font>
    <font>
      <sz val="12"/>
      <color theme="1"/>
      <name val="ＭＳ ゴシック"/>
      <family val="3"/>
      <charset val="128"/>
    </font>
    <font>
      <b/>
      <sz val="13"/>
      <color theme="1"/>
      <name val="メイリオ"/>
      <family val="3"/>
      <charset val="128"/>
    </font>
    <font>
      <b/>
      <sz val="13"/>
      <color rgb="FFFF0000"/>
      <name val="メイリオ"/>
      <family val="3"/>
      <charset val="128"/>
    </font>
    <font>
      <u/>
      <sz val="11"/>
      <color theme="1"/>
      <name val="ＭＳ Ｐゴシック"/>
      <family val="3"/>
      <charset val="128"/>
    </font>
    <font>
      <sz val="11"/>
      <color rgb="FF000000"/>
      <name val="ＭＳ Ｐゴシック"/>
      <family val="3"/>
      <charset val="128"/>
    </font>
    <font>
      <b/>
      <u/>
      <sz val="10"/>
      <color indexed="81"/>
      <name val="MS P ゴシック"/>
      <family val="3"/>
      <charset val="128"/>
    </font>
  </fonts>
  <fills count="19">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rgb="FF0070C0"/>
        <bgColor indexed="64"/>
      </patternFill>
    </fill>
    <fill>
      <patternFill patternType="solid">
        <fgColor theme="3" tint="0.59999389629810485"/>
        <bgColor indexed="64"/>
      </patternFill>
    </fill>
    <fill>
      <patternFill patternType="solid">
        <fgColor theme="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8B725B"/>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medium">
        <color indexed="64"/>
      </bottom>
      <diagonal/>
    </border>
    <border diagonalUp="1">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left/>
      <right/>
      <top/>
      <bottom style="thin">
        <color indexed="64"/>
      </bottom>
      <diagonal/>
    </border>
    <border diagonalUp="1">
      <left/>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2" fillId="0" borderId="0">
      <alignment vertical="center"/>
    </xf>
    <xf numFmtId="0" fontId="39" fillId="0" borderId="0"/>
    <xf numFmtId="0" fontId="42" fillId="0" borderId="0" applyNumberFormat="0" applyFill="0" applyBorder="0" applyAlignment="0" applyProtection="0"/>
    <xf numFmtId="0" fontId="1" fillId="0" borderId="0">
      <alignment vertical="center"/>
    </xf>
    <xf numFmtId="0" fontId="1" fillId="0" borderId="0">
      <alignment vertical="center"/>
    </xf>
  </cellStyleXfs>
  <cellXfs count="427">
    <xf numFmtId="0" fontId="0" fillId="0" borderId="0" xfId="0"/>
    <xf numFmtId="0" fontId="6" fillId="0" borderId="0" xfId="0" applyFont="1"/>
    <xf numFmtId="0" fontId="0" fillId="0" borderId="0" xfId="0" applyBorder="1"/>
    <xf numFmtId="180" fontId="10" fillId="0" borderId="0" xfId="0" applyNumberFormat="1" applyFont="1" applyBorder="1" applyAlignment="1" applyProtection="1">
      <alignment horizontal="left"/>
    </xf>
    <xf numFmtId="0" fontId="0" fillId="0" borderId="2" xfId="0" applyBorder="1" applyAlignment="1">
      <alignment vertical="center"/>
    </xf>
    <xf numFmtId="0" fontId="0" fillId="0" borderId="3" xfId="0"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0" fillId="0" borderId="5" xfId="0" applyBorder="1"/>
    <xf numFmtId="0" fontId="12" fillId="0" borderId="1"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0" xfId="0" applyFont="1" applyBorder="1"/>
    <xf numFmtId="0" fontId="6" fillId="0" borderId="2" xfId="0" applyFont="1" applyBorder="1" applyAlignment="1">
      <alignment horizontal="left" vertical="center"/>
    </xf>
    <xf numFmtId="0" fontId="6" fillId="0" borderId="3" xfId="0" applyFont="1" applyBorder="1" applyAlignment="1">
      <alignment horizontal="left"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xf>
    <xf numFmtId="181" fontId="0" fillId="0" borderId="0" xfId="0" applyNumberFormat="1"/>
    <xf numFmtId="0" fontId="12" fillId="0" borderId="8" xfId="0" applyFont="1" applyBorder="1" applyAlignment="1">
      <alignment vertical="center"/>
    </xf>
    <xf numFmtId="0" fontId="12" fillId="0" borderId="4" xfId="0" applyFont="1" applyBorder="1" applyAlignment="1">
      <alignment vertical="center"/>
    </xf>
    <xf numFmtId="0" fontId="7" fillId="0" borderId="0" xfId="0" applyFont="1" applyAlignment="1" applyProtection="1">
      <alignment horizontal="left"/>
      <protection locked="0"/>
    </xf>
    <xf numFmtId="0" fontId="8" fillId="0" borderId="0" xfId="0" applyFont="1" applyProtection="1">
      <protection locked="0"/>
    </xf>
    <xf numFmtId="0" fontId="6" fillId="0" borderId="0" xfId="0" applyFont="1" applyProtection="1">
      <protection locked="0"/>
    </xf>
    <xf numFmtId="177" fontId="6" fillId="0" borderId="0" xfId="0" applyNumberFormat="1" applyFont="1" applyProtection="1">
      <protection locked="0"/>
    </xf>
    <xf numFmtId="178" fontId="6" fillId="0" borderId="0" xfId="0" applyNumberFormat="1" applyFont="1" applyProtection="1">
      <protection locked="0"/>
    </xf>
    <xf numFmtId="0" fontId="6" fillId="0" borderId="0" xfId="0" applyNumberFormat="1" applyFont="1" applyProtection="1">
      <protection locked="0"/>
    </xf>
    <xf numFmtId="0" fontId="6" fillId="0" borderId="8" xfId="0" applyFont="1" applyBorder="1" applyAlignment="1">
      <alignment vertical="center"/>
    </xf>
    <xf numFmtId="0" fontId="3" fillId="0" borderId="1" xfId="0" applyFont="1" applyBorder="1" applyAlignment="1">
      <alignment horizontal="center" vertical="center"/>
    </xf>
    <xf numFmtId="180" fontId="12" fillId="0" borderId="1" xfId="0" applyNumberFormat="1" applyFont="1" applyBorder="1" applyAlignment="1" applyProtection="1">
      <alignment horizontal="left" vertical="center"/>
    </xf>
    <xf numFmtId="0" fontId="34" fillId="0" borderId="0" xfId="0" applyFont="1" applyAlignment="1" applyProtection="1">
      <alignment vertical="center"/>
    </xf>
    <xf numFmtId="0" fontId="30" fillId="0" borderId="0" xfId="0" applyFont="1"/>
    <xf numFmtId="0" fontId="0" fillId="0" borderId="0" xfId="0" applyFont="1" applyAlignment="1" applyProtection="1">
      <alignment horizontal="left"/>
      <protection locked="0"/>
    </xf>
    <xf numFmtId="0" fontId="0" fillId="0" borderId="0" xfId="0" applyFont="1" applyBorder="1" applyAlignment="1" applyProtection="1">
      <alignment horizontal="right"/>
      <protection locked="0"/>
    </xf>
    <xf numFmtId="0" fontId="0" fillId="0" borderId="0" xfId="0" applyNumberFormat="1" applyFont="1" applyBorder="1" applyAlignment="1" applyProtection="1">
      <alignment horizontal="right"/>
      <protection locked="0"/>
    </xf>
    <xf numFmtId="0" fontId="0" fillId="0" borderId="0" xfId="0" applyFont="1" applyProtection="1">
      <protection locked="0"/>
    </xf>
    <xf numFmtId="0" fontId="30" fillId="0" borderId="0" xfId="0" applyFont="1" applyFill="1" applyBorder="1" applyAlignment="1" applyProtection="1">
      <alignment horizontal="left" vertical="center"/>
      <protection locked="0"/>
    </xf>
    <xf numFmtId="0" fontId="30" fillId="0" borderId="0" xfId="0" applyFont="1" applyAlignment="1" applyProtection="1">
      <alignment horizontal="left"/>
      <protection locked="0"/>
    </xf>
    <xf numFmtId="0" fontId="30" fillId="0" borderId="0" xfId="0" applyFont="1" applyBorder="1" applyAlignment="1" applyProtection="1">
      <alignment horizontal="right"/>
      <protection locked="0"/>
    </xf>
    <xf numFmtId="0" fontId="30" fillId="0" borderId="0" xfId="0" applyNumberFormat="1" applyFont="1" applyBorder="1" applyAlignment="1" applyProtection="1">
      <alignment horizontal="right"/>
      <protection locked="0"/>
    </xf>
    <xf numFmtId="0" fontId="30" fillId="0" borderId="0" xfId="0" applyFont="1" applyProtection="1">
      <protection locked="0"/>
    </xf>
    <xf numFmtId="0" fontId="33" fillId="0" borderId="0" xfId="0" applyFont="1" applyFill="1" applyBorder="1" applyAlignment="1" applyProtection="1">
      <alignment horizontal="left" vertical="center"/>
      <protection locked="0"/>
    </xf>
    <xf numFmtId="0" fontId="30" fillId="0" borderId="0" xfId="0" applyFont="1" applyFill="1" applyBorder="1" applyAlignment="1" applyProtection="1">
      <alignment vertical="center"/>
      <protection locked="0"/>
    </xf>
    <xf numFmtId="0" fontId="35" fillId="0" borderId="0" xfId="0" applyFont="1" applyFill="1" applyBorder="1" applyAlignment="1" applyProtection="1">
      <alignment horizontal="right" vertical="center"/>
      <protection locked="0"/>
    </xf>
    <xf numFmtId="0" fontId="35"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30" fillId="0" borderId="0" xfId="0" applyFont="1" applyFill="1" applyBorder="1" applyProtection="1">
      <protection locked="0"/>
    </xf>
    <xf numFmtId="0" fontId="30" fillId="0" borderId="0" xfId="0" applyFont="1" applyBorder="1" applyAlignment="1" applyProtection="1">
      <alignment vertical="center"/>
      <protection locked="0"/>
    </xf>
    <xf numFmtId="0" fontId="30" fillId="0" borderId="0" xfId="0" applyFont="1" applyBorder="1" applyAlignment="1" applyProtection="1">
      <alignment horizontal="left" vertical="center"/>
      <protection locked="0"/>
    </xf>
    <xf numFmtId="0" fontId="30" fillId="0" borderId="0" xfId="0" applyFont="1" applyBorder="1" applyAlignment="1" applyProtection="1">
      <alignment horizontal="right" vertical="center"/>
      <protection locked="0"/>
    </xf>
    <xf numFmtId="0" fontId="35" fillId="0" borderId="0" xfId="0" applyNumberFormat="1" applyFont="1" applyBorder="1" applyAlignment="1" applyProtection="1">
      <alignment horizontal="right" vertical="center"/>
      <protection locked="0"/>
    </xf>
    <xf numFmtId="0" fontId="30" fillId="0" borderId="0" xfId="0" applyNumberFormat="1" applyFont="1" applyProtection="1">
      <protection locked="0"/>
    </xf>
    <xf numFmtId="0" fontId="30" fillId="7" borderId="1" xfId="0" applyFont="1" applyFill="1" applyBorder="1" applyAlignment="1" applyProtection="1">
      <protection locked="0"/>
    </xf>
    <xf numFmtId="177" fontId="30" fillId="7" borderId="1" xfId="0" applyNumberFormat="1" applyFont="1" applyFill="1" applyBorder="1" applyAlignment="1" applyProtection="1">
      <protection locked="0"/>
    </xf>
    <xf numFmtId="178" fontId="30" fillId="7" borderId="1" xfId="0" applyNumberFormat="1" applyFont="1" applyFill="1" applyBorder="1" applyAlignment="1" applyProtection="1">
      <protection locked="0"/>
    </xf>
    <xf numFmtId="0" fontId="30" fillId="7" borderId="1" xfId="0" applyNumberFormat="1" applyFont="1" applyFill="1" applyBorder="1" applyAlignment="1" applyProtection="1">
      <protection locked="0"/>
    </xf>
    <xf numFmtId="0" fontId="30" fillId="7" borderId="23" xfId="0" applyFont="1" applyFill="1" applyBorder="1" applyAlignment="1" applyProtection="1">
      <protection locked="0"/>
    </xf>
    <xf numFmtId="0" fontId="30" fillId="7" borderId="24" xfId="0" applyFont="1" applyFill="1" applyBorder="1" applyAlignment="1" applyProtection="1">
      <protection locked="0"/>
    </xf>
    <xf numFmtId="0" fontId="30" fillId="4" borderId="3" xfId="0" applyFont="1" applyFill="1" applyBorder="1" applyAlignment="1" applyProtection="1">
      <protection locked="0"/>
    </xf>
    <xf numFmtId="0" fontId="30" fillId="4" borderId="1" xfId="0" applyFont="1" applyFill="1" applyBorder="1" applyAlignment="1" applyProtection="1">
      <protection locked="0"/>
    </xf>
    <xf numFmtId="0" fontId="30" fillId="0" borderId="0" xfId="0" applyFont="1" applyAlignment="1" applyProtection="1">
      <protection locked="0"/>
    </xf>
    <xf numFmtId="0" fontId="30" fillId="0" borderId="10" xfId="0" applyFont="1" applyBorder="1" applyProtection="1">
      <protection locked="0"/>
    </xf>
    <xf numFmtId="176" fontId="30" fillId="0" borderId="10" xfId="0" applyNumberFormat="1" applyFont="1" applyBorder="1" applyAlignment="1" applyProtection="1">
      <alignment horizontal="right"/>
      <protection locked="0"/>
    </xf>
    <xf numFmtId="178" fontId="30" fillId="0" borderId="10" xfId="0" applyNumberFormat="1" applyFont="1" applyBorder="1" applyProtection="1">
      <protection locked="0"/>
    </xf>
    <xf numFmtId="0" fontId="30" fillId="0" borderId="13" xfId="0" applyFont="1" applyBorder="1" applyProtection="1">
      <protection locked="0"/>
    </xf>
    <xf numFmtId="0" fontId="30" fillId="0" borderId="14" xfId="0" applyFont="1" applyBorder="1" applyProtection="1">
      <protection locked="0"/>
    </xf>
    <xf numFmtId="0" fontId="30" fillId="0" borderId="10" xfId="0" applyFont="1" applyBorder="1" applyAlignment="1" applyProtection="1">
      <alignment vertical="top"/>
      <protection locked="0"/>
    </xf>
    <xf numFmtId="0" fontId="30" fillId="4" borderId="15" xfId="0" applyFont="1" applyFill="1" applyBorder="1" applyProtection="1">
      <protection locked="0"/>
    </xf>
    <xf numFmtId="0" fontId="30" fillId="4" borderId="10" xfId="0" applyFont="1" applyFill="1" applyBorder="1" applyProtection="1">
      <protection locked="0"/>
    </xf>
    <xf numFmtId="0" fontId="30" fillId="0" borderId="11" xfId="0" applyFont="1" applyBorder="1" applyProtection="1">
      <protection locked="0"/>
    </xf>
    <xf numFmtId="176" fontId="30" fillId="0" borderId="11" xfId="0" applyNumberFormat="1" applyFont="1" applyBorder="1" applyAlignment="1" applyProtection="1">
      <alignment horizontal="right"/>
      <protection locked="0"/>
    </xf>
    <xf numFmtId="178" fontId="30" fillId="0" borderId="11" xfId="0" applyNumberFormat="1" applyFont="1" applyBorder="1" applyProtection="1">
      <protection locked="0"/>
    </xf>
    <xf numFmtId="0" fontId="30" fillId="0" borderId="16" xfId="0" applyFont="1" applyBorder="1" applyProtection="1">
      <protection locked="0"/>
    </xf>
    <xf numFmtId="0" fontId="30" fillId="0" borderId="17" xfId="0" applyFont="1" applyBorder="1" applyProtection="1">
      <protection locked="0"/>
    </xf>
    <xf numFmtId="0" fontId="30" fillId="4" borderId="18" xfId="0" applyFont="1" applyFill="1" applyBorder="1" applyProtection="1">
      <protection locked="0"/>
    </xf>
    <xf numFmtId="0" fontId="30" fillId="4" borderId="11" xfId="0" applyFont="1" applyFill="1" applyBorder="1" applyProtection="1">
      <protection locked="0"/>
    </xf>
    <xf numFmtId="0" fontId="30" fillId="0" borderId="12" xfId="0" applyFont="1" applyBorder="1" applyProtection="1">
      <protection locked="0"/>
    </xf>
    <xf numFmtId="176" fontId="30" fillId="0" borderId="12" xfId="0" applyNumberFormat="1" applyFont="1" applyBorder="1" applyAlignment="1" applyProtection="1">
      <alignment horizontal="right"/>
      <protection locked="0"/>
    </xf>
    <xf numFmtId="178" fontId="30" fillId="0" borderId="12" xfId="0" applyNumberFormat="1" applyFont="1" applyBorder="1" applyProtection="1">
      <protection locked="0"/>
    </xf>
    <xf numFmtId="0" fontId="30" fillId="0" borderId="19" xfId="0" applyFont="1" applyBorder="1" applyProtection="1">
      <protection locked="0"/>
    </xf>
    <xf numFmtId="0" fontId="30" fillId="0" borderId="20" xfId="0" applyFont="1" applyBorder="1" applyProtection="1">
      <protection locked="0"/>
    </xf>
    <xf numFmtId="0" fontId="30" fillId="4" borderId="21" xfId="0" applyFont="1" applyFill="1" applyBorder="1" applyProtection="1">
      <protection locked="0"/>
    </xf>
    <xf numFmtId="0" fontId="30" fillId="4" borderId="12" xfId="0" applyFont="1" applyFill="1" applyBorder="1" applyProtection="1">
      <protection locked="0"/>
    </xf>
    <xf numFmtId="0" fontId="30" fillId="0" borderId="10" xfId="0" applyFont="1" applyBorder="1" applyAlignment="1" applyProtection="1">
      <alignment horizontal="right" vertical="center"/>
      <protection locked="0"/>
    </xf>
    <xf numFmtId="0" fontId="19" fillId="0" borderId="0" xfId="2" applyFont="1"/>
    <xf numFmtId="0" fontId="3" fillId="0" borderId="0" xfId="0" applyFont="1"/>
    <xf numFmtId="0" fontId="3" fillId="0" borderId="0" xfId="0" applyFont="1" applyFill="1"/>
    <xf numFmtId="0" fontId="22" fillId="0" borderId="0" xfId="0" applyFont="1" applyFill="1"/>
    <xf numFmtId="0" fontId="34" fillId="0" borderId="0" xfId="0" applyFont="1" applyFill="1"/>
    <xf numFmtId="0" fontId="28" fillId="0" borderId="0" xfId="0" applyFont="1"/>
    <xf numFmtId="0" fontId="34" fillId="0" borderId="0" xfId="2" applyFont="1" applyFill="1" applyAlignment="1">
      <alignment horizontal="left"/>
    </xf>
    <xf numFmtId="0" fontId="27" fillId="6" borderId="0" xfId="0" applyFont="1" applyFill="1" applyAlignment="1">
      <alignment horizontal="left" vertical="center"/>
    </xf>
    <xf numFmtId="0" fontId="30" fillId="6" borderId="0" xfId="0" applyFont="1" applyFill="1" applyAlignment="1">
      <alignment horizontal="left" vertical="center"/>
    </xf>
    <xf numFmtId="0" fontId="38" fillId="6" borderId="0" xfId="0" applyFont="1" applyFill="1" applyAlignment="1">
      <alignment horizontal="left" vertical="center"/>
    </xf>
    <xf numFmtId="0" fontId="30" fillId="0" borderId="0" xfId="0" applyFont="1" applyFill="1" applyAlignment="1">
      <alignment horizontal="left" vertical="center"/>
    </xf>
    <xf numFmtId="0" fontId="30" fillId="0" borderId="0" xfId="0" applyFont="1" applyFill="1"/>
    <xf numFmtId="0" fontId="30" fillId="0" borderId="0" xfId="0" applyFont="1" applyFill="1" applyBorder="1" applyAlignment="1">
      <alignment horizontal="center"/>
    </xf>
    <xf numFmtId="0" fontId="30" fillId="12" borderId="33" xfId="0" applyFont="1" applyFill="1" applyBorder="1" applyAlignment="1">
      <alignment horizontal="center" vertical="center"/>
    </xf>
    <xf numFmtId="0" fontId="30" fillId="0" borderId="0" xfId="0" applyFont="1" applyFill="1" applyBorder="1" applyAlignment="1">
      <alignment horizontal="center" vertical="center"/>
    </xf>
    <xf numFmtId="0" fontId="30" fillId="13" borderId="36" xfId="0" applyFont="1" applyFill="1" applyBorder="1" applyAlignment="1">
      <alignment horizontal="center" vertical="center"/>
    </xf>
    <xf numFmtId="0" fontId="30" fillId="0" borderId="0" xfId="0" applyFont="1" applyBorder="1"/>
    <xf numFmtId="0" fontId="28" fillId="13" borderId="8" xfId="0" applyFont="1" applyFill="1" applyBorder="1" applyAlignment="1" applyProtection="1">
      <alignment horizontal="center" vertical="center"/>
    </xf>
    <xf numFmtId="0" fontId="30" fillId="0" borderId="7" xfId="0" applyFont="1" applyBorder="1" applyProtection="1">
      <protection locked="0"/>
    </xf>
    <xf numFmtId="0" fontId="30" fillId="0" borderId="9" xfId="0" applyFont="1" applyBorder="1" applyProtection="1">
      <protection locked="0"/>
    </xf>
    <xf numFmtId="0" fontId="6" fillId="11" borderId="1" xfId="0" applyFont="1" applyFill="1" applyBorder="1" applyAlignment="1" applyProtection="1">
      <alignment horizontal="center" vertical="center"/>
      <protection locked="0"/>
    </xf>
    <xf numFmtId="0" fontId="6" fillId="12" borderId="32" xfId="0" applyFont="1" applyFill="1" applyBorder="1" applyAlignment="1">
      <alignment horizontal="center"/>
    </xf>
    <xf numFmtId="0" fontId="6" fillId="12" borderId="31" xfId="0" applyFont="1" applyFill="1" applyBorder="1" applyAlignment="1">
      <alignment horizontal="center"/>
    </xf>
    <xf numFmtId="0" fontId="6" fillId="12" borderId="41" xfId="0" applyFont="1" applyFill="1" applyBorder="1" applyAlignment="1">
      <alignment horizontal="center"/>
    </xf>
    <xf numFmtId="181" fontId="29" fillId="15" borderId="1" xfId="0" applyNumberFormat="1" applyFont="1" applyFill="1" applyBorder="1" applyAlignment="1" applyProtection="1">
      <alignment horizontal="left"/>
    </xf>
    <xf numFmtId="0" fontId="42" fillId="13" borderId="26" xfId="3" applyFill="1" applyBorder="1" applyAlignment="1">
      <alignment horizontal="center" vertical="center"/>
    </xf>
    <xf numFmtId="0" fontId="42" fillId="13" borderId="9" xfId="3" applyFill="1" applyBorder="1" applyAlignment="1">
      <alignment horizontal="center" vertical="center"/>
    </xf>
    <xf numFmtId="0" fontId="30" fillId="15" borderId="11" xfId="0" applyNumberFormat="1" applyFont="1" applyFill="1" applyBorder="1" applyProtection="1"/>
    <xf numFmtId="0" fontId="30" fillId="15" borderId="12" xfId="0" applyNumberFormat="1" applyFont="1" applyFill="1" applyBorder="1" applyProtection="1"/>
    <xf numFmtId="0" fontId="42" fillId="13" borderId="37" xfId="3" applyFill="1" applyBorder="1" applyAlignment="1">
      <alignment horizontal="center" vertical="center"/>
    </xf>
    <xf numFmtId="0" fontId="26" fillId="0" borderId="0" xfId="1" applyFont="1" applyProtection="1">
      <alignment vertical="center"/>
      <protection locked="0"/>
    </xf>
    <xf numFmtId="0" fontId="6" fillId="0" borderId="0" xfId="0" applyFont="1" applyAlignment="1" applyProtection="1">
      <alignment horizontal="left"/>
      <protection locked="0"/>
    </xf>
    <xf numFmtId="0" fontId="27" fillId="9" borderId="1" xfId="1" applyFont="1" applyFill="1" applyBorder="1" applyAlignment="1" applyProtection="1">
      <alignment vertical="center"/>
      <protection locked="0"/>
    </xf>
    <xf numFmtId="0" fontId="29" fillId="0" borderId="7" xfId="1" applyFont="1" applyFill="1" applyBorder="1" applyAlignment="1" applyProtection="1">
      <alignment horizontal="left" vertical="center"/>
      <protection locked="0"/>
    </xf>
    <xf numFmtId="0" fontId="22" fillId="0" borderId="0" xfId="1" applyFont="1" applyProtection="1">
      <alignment vertical="center"/>
      <protection locked="0"/>
    </xf>
    <xf numFmtId="0" fontId="29" fillId="0" borderId="1" xfId="1" applyFont="1" applyFill="1" applyBorder="1" applyAlignment="1" applyProtection="1">
      <alignment horizontal="left" vertical="center"/>
      <protection locked="0"/>
    </xf>
    <xf numFmtId="0" fontId="30" fillId="0" borderId="8" xfId="1" applyFont="1" applyFill="1" applyBorder="1" applyAlignment="1" applyProtection="1">
      <protection locked="0"/>
    </xf>
    <xf numFmtId="0" fontId="30" fillId="0" borderId="0" xfId="1" applyFont="1" applyFill="1" applyBorder="1" applyAlignment="1" applyProtection="1">
      <protection locked="0"/>
    </xf>
    <xf numFmtId="0" fontId="30" fillId="10" borderId="1" xfId="1" applyFont="1" applyFill="1" applyBorder="1" applyAlignment="1" applyProtection="1">
      <alignment horizontal="center" vertical="center" wrapText="1"/>
      <protection locked="0"/>
    </xf>
    <xf numFmtId="0" fontId="31" fillId="0" borderId="1" xfId="1" applyFont="1" applyBorder="1" applyAlignment="1" applyProtection="1">
      <alignment horizontal="center" vertical="center"/>
      <protection locked="0"/>
    </xf>
    <xf numFmtId="0" fontId="26" fillId="11" borderId="1" xfId="1" applyFont="1" applyFill="1" applyBorder="1" applyAlignment="1" applyProtection="1">
      <alignment vertical="center" wrapText="1"/>
      <protection locked="0"/>
    </xf>
    <xf numFmtId="0" fontId="22" fillId="0" borderId="0" xfId="1" applyFont="1" applyAlignment="1" applyProtection="1">
      <alignment horizontal="left" vertical="center"/>
    </xf>
    <xf numFmtId="0" fontId="22" fillId="0" borderId="0" xfId="1" applyFont="1" applyProtection="1">
      <alignment vertical="center"/>
    </xf>
    <xf numFmtId="0" fontId="0" fillId="0" borderId="0" xfId="0" applyFont="1" applyBorder="1" applyAlignment="1" applyProtection="1">
      <alignment horizontal="right" wrapText="1"/>
      <protection locked="0"/>
    </xf>
    <xf numFmtId="0" fontId="30" fillId="11" borderId="8" xfId="0" applyFont="1" applyFill="1" applyBorder="1" applyAlignment="1" applyProtection="1">
      <alignment horizontal="center" vertical="center"/>
      <protection locked="0"/>
    </xf>
    <xf numFmtId="0" fontId="30" fillId="0" borderId="0" xfId="0" applyFont="1" applyBorder="1" applyAlignment="1" applyProtection="1">
      <alignment horizontal="right" vertical="center" wrapText="1"/>
      <protection locked="0"/>
    </xf>
    <xf numFmtId="0" fontId="28" fillId="0" borderId="0" xfId="0" applyFont="1" applyFill="1" applyBorder="1" applyAlignment="1" applyProtection="1">
      <alignment vertical="center"/>
      <protection locked="0"/>
    </xf>
    <xf numFmtId="0" fontId="30" fillId="7" borderId="1" xfId="0" applyFont="1" applyFill="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5" fillId="0" borderId="0" xfId="0" applyFont="1" applyBorder="1" applyAlignment="1" applyProtection="1">
      <alignment horizontal="right" vertical="center"/>
      <protection locked="0"/>
    </xf>
    <xf numFmtId="0" fontId="30" fillId="7" borderId="7" xfId="0" applyFont="1" applyFill="1" applyBorder="1" applyAlignment="1" applyProtection="1">
      <alignment horizontal="left" vertical="center"/>
      <protection locked="0"/>
    </xf>
    <xf numFmtId="0" fontId="30" fillId="0" borderId="0" xfId="0" applyFont="1" applyBorder="1" applyAlignment="1" applyProtection="1">
      <alignment horizontal="right" vertical="top" wrapText="1"/>
      <protection locked="0"/>
    </xf>
    <xf numFmtId="0" fontId="30" fillId="0" borderId="0" xfId="0" applyFont="1" applyBorder="1" applyAlignment="1" applyProtection="1">
      <alignment horizontal="right" wrapText="1"/>
      <protection locked="0"/>
    </xf>
    <xf numFmtId="0" fontId="30" fillId="15" borderId="1" xfId="0" applyFont="1" applyFill="1" applyBorder="1" applyAlignment="1" applyProtection="1">
      <alignment horizontal="left" vertical="center"/>
      <protection locked="0"/>
    </xf>
    <xf numFmtId="0" fontId="30" fillId="0" borderId="0" xfId="0" applyFont="1" applyBorder="1" applyAlignment="1" applyProtection="1">
      <alignment horizontal="left" vertical="top" wrapText="1"/>
      <protection locked="0"/>
    </xf>
    <xf numFmtId="176" fontId="30" fillId="0" borderId="0" xfId="0" applyNumberFormat="1" applyFont="1" applyBorder="1" applyAlignment="1" applyProtection="1">
      <alignment horizontal="right"/>
      <protection locked="0"/>
    </xf>
    <xf numFmtId="0" fontId="33" fillId="6" borderId="2" xfId="0" applyFont="1" applyFill="1" applyBorder="1" applyAlignment="1" applyProtection="1">
      <alignment vertical="center"/>
      <protection locked="0"/>
    </xf>
    <xf numFmtId="0" fontId="30" fillId="6" borderId="2" xfId="0" applyFont="1" applyFill="1" applyBorder="1" applyProtection="1">
      <protection locked="0"/>
    </xf>
    <xf numFmtId="0" fontId="30" fillId="6" borderId="2" xfId="0" applyFont="1" applyFill="1" applyBorder="1" applyAlignment="1" applyProtection="1">
      <alignment horizontal="left"/>
      <protection locked="0"/>
    </xf>
    <xf numFmtId="0" fontId="30" fillId="6" borderId="2" xfId="0" applyFont="1" applyFill="1" applyBorder="1" applyAlignment="1" applyProtection="1">
      <alignment horizontal="right"/>
      <protection locked="0"/>
    </xf>
    <xf numFmtId="176" fontId="30" fillId="6" borderId="2" xfId="0" applyNumberFormat="1" applyFont="1" applyFill="1" applyBorder="1" applyAlignment="1" applyProtection="1">
      <alignment horizontal="right"/>
      <protection locked="0"/>
    </xf>
    <xf numFmtId="0" fontId="30" fillId="7" borderId="8" xfId="0" applyFont="1" applyFill="1" applyBorder="1" applyAlignment="1" applyProtection="1">
      <alignment vertical="center" wrapText="1"/>
      <protection locked="0"/>
    </xf>
    <xf numFmtId="0" fontId="30" fillId="7" borderId="3" xfId="0" applyFont="1" applyFill="1" applyBorder="1" applyAlignment="1" applyProtection="1">
      <alignment vertical="center" wrapText="1"/>
      <protection locked="0"/>
    </xf>
    <xf numFmtId="0" fontId="30" fillId="0" borderId="9" xfId="0" applyFont="1" applyFill="1" applyBorder="1" applyAlignment="1" applyProtection="1">
      <alignment horizontal="right" vertical="center"/>
      <protection locked="0"/>
    </xf>
    <xf numFmtId="0" fontId="30" fillId="0" borderId="9" xfId="0" applyFont="1" applyFill="1" applyBorder="1" applyAlignment="1" applyProtection="1">
      <alignment horizontal="right"/>
      <protection locked="0"/>
    </xf>
    <xf numFmtId="0" fontId="30" fillId="7" borderId="10" xfId="0" applyFont="1" applyFill="1" applyBorder="1" applyAlignment="1" applyProtection="1">
      <alignment horizontal="left" vertical="center" wrapText="1"/>
      <protection locked="0"/>
    </xf>
    <xf numFmtId="0" fontId="30" fillId="0" borderId="10" xfId="0" applyFont="1" applyBorder="1" applyAlignment="1" applyProtection="1">
      <alignment horizontal="right"/>
      <protection locked="0"/>
    </xf>
    <xf numFmtId="0" fontId="30" fillId="7" borderId="12" xfId="0" applyNumberFormat="1" applyFont="1" applyFill="1" applyBorder="1" applyAlignment="1" applyProtection="1">
      <alignment horizontal="left" vertical="center" wrapText="1"/>
      <protection locked="0"/>
    </xf>
    <xf numFmtId="0" fontId="30" fillId="4" borderId="12" xfId="0" applyNumberFormat="1" applyFont="1" applyFill="1" applyBorder="1" applyAlignment="1" applyProtection="1">
      <alignment horizontal="right" vertical="center"/>
      <protection locked="0"/>
    </xf>
    <xf numFmtId="0" fontId="30" fillId="4" borderId="12" xfId="0" applyNumberFormat="1" applyFont="1" applyFill="1" applyBorder="1" applyAlignment="1" applyProtection="1">
      <alignment horizontal="right"/>
      <protection locked="0"/>
    </xf>
    <xf numFmtId="176" fontId="30" fillId="0" borderId="10" xfId="0" applyNumberFormat="1" applyFont="1" applyBorder="1" applyAlignment="1" applyProtection="1">
      <alignment horizontal="right" vertical="center"/>
      <protection locked="0"/>
    </xf>
    <xf numFmtId="0" fontId="30" fillId="7" borderId="11" xfId="0" applyFont="1" applyFill="1" applyBorder="1" applyAlignment="1" applyProtection="1">
      <alignment horizontal="left" vertical="center" wrapText="1"/>
      <protection locked="0"/>
    </xf>
    <xf numFmtId="176" fontId="30" fillId="0" borderId="11" xfId="0" applyNumberFormat="1" applyFont="1" applyBorder="1" applyAlignment="1" applyProtection="1">
      <alignment horizontal="right" vertical="center"/>
      <protection locked="0"/>
    </xf>
    <xf numFmtId="178" fontId="30" fillId="7" borderId="12" xfId="0" applyNumberFormat="1" applyFont="1" applyFill="1" applyBorder="1" applyAlignment="1" applyProtection="1">
      <alignment horizontal="left" vertical="center" wrapText="1"/>
      <protection locked="0"/>
    </xf>
    <xf numFmtId="178" fontId="30" fillId="0" borderId="12" xfId="0" applyNumberFormat="1" applyFont="1" applyBorder="1" applyAlignment="1" applyProtection="1">
      <alignment vertical="center"/>
      <protection locked="0"/>
    </xf>
    <xf numFmtId="178" fontId="30" fillId="7" borderId="10" xfId="0" applyNumberFormat="1" applyFont="1" applyFill="1" applyBorder="1" applyAlignment="1" applyProtection="1">
      <alignment horizontal="left" vertical="center" wrapText="1"/>
      <protection locked="0"/>
    </xf>
    <xf numFmtId="176" fontId="30" fillId="0" borderId="12" xfId="0" applyNumberFormat="1" applyFont="1" applyBorder="1" applyAlignment="1" applyProtection="1">
      <alignment horizontal="right" vertical="center"/>
      <protection locked="0"/>
    </xf>
    <xf numFmtId="177" fontId="30" fillId="7" borderId="11" xfId="0" applyNumberFormat="1" applyFont="1" applyFill="1" applyBorder="1" applyAlignment="1" applyProtection="1">
      <alignment horizontal="left" vertical="center" wrapText="1"/>
      <protection locked="0"/>
    </xf>
    <xf numFmtId="0" fontId="30" fillId="0" borderId="1" xfId="0" applyFont="1" applyBorder="1" applyAlignment="1" applyProtection="1">
      <alignment horizontal="right"/>
      <protection locked="0"/>
    </xf>
    <xf numFmtId="0" fontId="30" fillId="0" borderId="1" xfId="0" applyFont="1" applyBorder="1" applyAlignment="1" applyProtection="1">
      <alignment horizontal="left" vertical="top" wrapText="1"/>
      <protection locked="0"/>
    </xf>
    <xf numFmtId="0" fontId="30" fillId="4" borderId="1" xfId="0" applyFont="1" applyFill="1" applyBorder="1" applyAlignment="1" applyProtection="1">
      <alignment horizontal="left" vertical="top" wrapText="1"/>
      <protection locked="0"/>
    </xf>
    <xf numFmtId="0" fontId="33" fillId="6" borderId="3" xfId="0" applyFont="1" applyFill="1" applyBorder="1" applyAlignment="1" applyProtection="1">
      <alignment vertical="center"/>
      <protection locked="0"/>
    </xf>
    <xf numFmtId="176" fontId="0" fillId="0" borderId="0" xfId="0" applyNumberFormat="1" applyFont="1" applyBorder="1" applyAlignment="1" applyProtection="1">
      <alignment horizontal="right"/>
      <protection locked="0"/>
    </xf>
    <xf numFmtId="0" fontId="30" fillId="0" borderId="0" xfId="0" applyFont="1" applyProtection="1"/>
    <xf numFmtId="0" fontId="30" fillId="0" borderId="0" xfId="0" applyFont="1" applyBorder="1" applyAlignment="1" applyProtection="1">
      <alignment horizontal="right" vertical="center"/>
    </xf>
    <xf numFmtId="0" fontId="35" fillId="0" borderId="0" xfId="0" applyFont="1" applyBorder="1" applyAlignment="1" applyProtection="1">
      <alignment horizontal="right" vertical="center"/>
    </xf>
    <xf numFmtId="0" fontId="30" fillId="7" borderId="1" xfId="0" applyFont="1" applyFill="1" applyBorder="1" applyAlignment="1" applyProtection="1">
      <alignment horizontal="left" vertical="center"/>
    </xf>
    <xf numFmtId="181" fontId="28" fillId="0" borderId="0" xfId="0" applyNumberFormat="1" applyFont="1" applyFill="1" applyBorder="1" applyAlignment="1" applyProtection="1">
      <alignment horizontal="left"/>
      <protection locked="0"/>
    </xf>
    <xf numFmtId="0" fontId="32" fillId="0" borderId="0" xfId="0" applyFont="1" applyFill="1" applyBorder="1" applyAlignment="1" applyProtection="1">
      <alignment horizontal="left"/>
      <protection locked="0"/>
    </xf>
    <xf numFmtId="181" fontId="30" fillId="0" borderId="0" xfId="0" applyNumberFormat="1" applyFont="1" applyFill="1" applyBorder="1" applyAlignment="1" applyProtection="1">
      <alignment horizontal="left"/>
      <protection locked="0"/>
    </xf>
    <xf numFmtId="0" fontId="30" fillId="11" borderId="39" xfId="2" applyFont="1" applyFill="1" applyBorder="1" applyAlignment="1" applyProtection="1">
      <alignment horizontal="center"/>
      <protection locked="0"/>
    </xf>
    <xf numFmtId="0" fontId="30" fillId="11" borderId="1" xfId="0" applyFont="1" applyFill="1" applyBorder="1" applyAlignment="1" applyProtection="1">
      <alignment horizontal="center" vertical="center"/>
      <protection locked="0"/>
    </xf>
    <xf numFmtId="0" fontId="43" fillId="0" borderId="0" xfId="0" applyFont="1" applyAlignment="1">
      <alignment horizontal="left"/>
    </xf>
    <xf numFmtId="0" fontId="43" fillId="0" borderId="0" xfId="0" applyFont="1" applyAlignment="1">
      <alignment horizontal="right"/>
    </xf>
    <xf numFmtId="0" fontId="6" fillId="12" borderId="45" xfId="0" applyFont="1" applyFill="1" applyBorder="1" applyAlignment="1">
      <alignment horizontal="center" vertical="center" wrapText="1"/>
    </xf>
    <xf numFmtId="0" fontId="6" fillId="12" borderId="46" xfId="0" applyFont="1" applyFill="1" applyBorder="1" applyAlignment="1">
      <alignment horizontal="center" vertical="center" wrapText="1"/>
    </xf>
    <xf numFmtId="0" fontId="30" fillId="13" borderId="47" xfId="0" applyFont="1" applyFill="1" applyBorder="1" applyAlignment="1">
      <alignment horizontal="center" vertical="center"/>
    </xf>
    <xf numFmtId="0" fontId="30" fillId="13" borderId="49" xfId="0" applyFont="1" applyFill="1" applyBorder="1" applyAlignment="1">
      <alignment horizontal="center" vertical="center"/>
    </xf>
    <xf numFmtId="0" fontId="30" fillId="13" borderId="37" xfId="0" applyFont="1" applyFill="1" applyBorder="1" applyAlignment="1">
      <alignment horizontal="center" vertical="center"/>
    </xf>
    <xf numFmtId="0" fontId="22" fillId="0" borderId="0" xfId="4" applyFont="1" applyAlignment="1" applyProtection="1">
      <alignment horizontal="left" vertical="center"/>
    </xf>
    <xf numFmtId="0" fontId="22" fillId="0" borderId="0" xfId="4" applyFont="1" applyProtection="1">
      <alignment vertical="center"/>
    </xf>
    <xf numFmtId="0" fontId="12" fillId="13" borderId="1" xfId="0" applyFont="1" applyFill="1" applyBorder="1" applyAlignment="1" applyProtection="1">
      <alignment horizontal="center" vertical="center"/>
    </xf>
    <xf numFmtId="0" fontId="30" fillId="11" borderId="39" xfId="2" applyFont="1" applyFill="1" applyBorder="1" applyAlignment="1" applyProtection="1">
      <protection locked="0"/>
    </xf>
    <xf numFmtId="0" fontId="27" fillId="0" borderId="0" xfId="2" applyFont="1" applyFill="1" applyBorder="1" applyAlignment="1" applyProtection="1">
      <alignment vertical="center"/>
      <protection locked="0"/>
    </xf>
    <xf numFmtId="0" fontId="30" fillId="0" borderId="0" xfId="2" applyFont="1" applyFill="1" applyBorder="1" applyAlignment="1" applyProtection="1">
      <alignment vertical="center"/>
      <protection locked="0"/>
    </xf>
    <xf numFmtId="0" fontId="28" fillId="0" borderId="0" xfId="0" applyFont="1" applyFill="1" applyBorder="1" applyAlignment="1" applyProtection="1">
      <alignment vertical="center"/>
    </xf>
    <xf numFmtId="0" fontId="30" fillId="11" borderId="1" xfId="2" applyFont="1" applyFill="1" applyBorder="1" applyAlignment="1" applyProtection="1">
      <alignment horizontal="center" vertical="center"/>
      <protection locked="0"/>
    </xf>
    <xf numFmtId="0" fontId="40" fillId="0" borderId="0" xfId="2" applyFont="1" applyFill="1" applyAlignment="1">
      <alignment horizontal="center"/>
    </xf>
    <xf numFmtId="0" fontId="30" fillId="11" borderId="1" xfId="2" applyFont="1" applyFill="1" applyBorder="1" applyAlignment="1" applyProtection="1">
      <alignment horizontal="center" vertical="center"/>
      <protection locked="0"/>
    </xf>
    <xf numFmtId="0" fontId="28" fillId="13" borderId="1" xfId="0" applyFont="1" applyFill="1" applyBorder="1" applyAlignment="1" applyProtection="1">
      <alignment horizontal="center" vertical="center"/>
    </xf>
    <xf numFmtId="0" fontId="26" fillId="0" borderId="0" xfId="4" applyFont="1" applyProtection="1">
      <alignment vertical="center"/>
    </xf>
    <xf numFmtId="0" fontId="6" fillId="0" borderId="0" xfId="0" applyFont="1" applyAlignment="1" applyProtection="1">
      <alignment horizontal="left"/>
    </xf>
    <xf numFmtId="0" fontId="27" fillId="9" borderId="1" xfId="4" applyFont="1" applyFill="1" applyBorder="1" applyAlignment="1" applyProtection="1">
      <alignment vertical="center"/>
    </xf>
    <xf numFmtId="0" fontId="29" fillId="0" borderId="7" xfId="4" applyFont="1" applyFill="1" applyBorder="1" applyAlignment="1" applyProtection="1">
      <alignment horizontal="left" vertical="center"/>
    </xf>
    <xf numFmtId="0" fontId="30" fillId="11" borderId="39" xfId="2" applyFont="1" applyFill="1" applyBorder="1" applyAlignment="1" applyProtection="1">
      <alignment horizontal="center"/>
    </xf>
    <xf numFmtId="0" fontId="6" fillId="11" borderId="1" xfId="0" applyFont="1" applyFill="1" applyBorder="1" applyAlignment="1" applyProtection="1">
      <alignment horizontal="center" vertical="center"/>
    </xf>
    <xf numFmtId="0" fontId="30" fillId="11" borderId="1" xfId="2" applyFont="1" applyFill="1" applyBorder="1" applyAlignment="1" applyProtection="1">
      <alignment horizontal="center" vertical="center"/>
    </xf>
    <xf numFmtId="0" fontId="29" fillId="0" borderId="1" xfId="4" applyFont="1" applyFill="1" applyBorder="1" applyAlignment="1" applyProtection="1">
      <alignment horizontal="left" vertical="center"/>
    </xf>
    <xf numFmtId="0" fontId="30" fillId="0" borderId="8" xfId="4" applyFont="1" applyFill="1" applyBorder="1" applyAlignment="1" applyProtection="1"/>
    <xf numFmtId="0" fontId="30" fillId="0" borderId="0" xfId="4" applyFont="1" applyFill="1" applyBorder="1" applyAlignment="1" applyProtection="1"/>
    <xf numFmtId="0" fontId="30" fillId="10" borderId="1" xfId="4" applyFont="1" applyFill="1" applyBorder="1" applyAlignment="1" applyProtection="1">
      <alignment horizontal="center" vertical="center" wrapText="1"/>
    </xf>
    <xf numFmtId="0" fontId="31" fillId="0" borderId="1" xfId="4" applyFont="1" applyBorder="1" applyAlignment="1" applyProtection="1">
      <alignment horizontal="center" vertical="center"/>
    </xf>
    <xf numFmtId="0" fontId="26" fillId="11" borderId="1" xfId="4" applyFont="1" applyFill="1" applyBorder="1" applyAlignment="1" applyProtection="1">
      <alignment vertical="center" wrapText="1"/>
    </xf>
    <xf numFmtId="0" fontId="7" fillId="0" borderId="0" xfId="0" applyFont="1" applyAlignment="1" applyProtection="1">
      <alignment horizontal="left"/>
    </xf>
    <xf numFmtId="0" fontId="0" fillId="0" borderId="0" xfId="0" applyFont="1" applyAlignment="1" applyProtection="1">
      <alignment horizontal="left"/>
    </xf>
    <xf numFmtId="0" fontId="0" fillId="0" borderId="0" xfId="0" applyFont="1" applyBorder="1" applyAlignment="1" applyProtection="1">
      <alignment horizontal="right"/>
    </xf>
    <xf numFmtId="0" fontId="0" fillId="0" borderId="0" xfId="0" applyFont="1" applyProtection="1"/>
    <xf numFmtId="0" fontId="30" fillId="7" borderId="1" xfId="0" applyFont="1" applyFill="1" applyBorder="1" applyAlignment="1" applyProtection="1"/>
    <xf numFmtId="0" fontId="35" fillId="0" borderId="0" xfId="0" applyFont="1" applyFill="1" applyBorder="1" applyAlignment="1" applyProtection="1">
      <alignment horizontal="right" vertical="center"/>
    </xf>
    <xf numFmtId="0" fontId="30" fillId="11" borderId="8" xfId="0" applyFont="1" applyFill="1" applyBorder="1" applyAlignment="1" applyProtection="1">
      <alignment horizontal="center" vertical="center"/>
    </xf>
    <xf numFmtId="0" fontId="30" fillId="11" borderId="1"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30" fillId="0" borderId="0" xfId="0" applyFont="1" applyFill="1" applyBorder="1" applyProtection="1"/>
    <xf numFmtId="0" fontId="30" fillId="0" borderId="0" xfId="0" applyFont="1" applyBorder="1" applyAlignment="1" applyProtection="1">
      <alignment horizontal="left" vertical="center"/>
    </xf>
    <xf numFmtId="0" fontId="30" fillId="0" borderId="1" xfId="0" applyFont="1" applyBorder="1" applyAlignment="1" applyProtection="1">
      <alignment horizontal="left" vertical="center"/>
    </xf>
    <xf numFmtId="0" fontId="30" fillId="7" borderId="7" xfId="0" applyFont="1" applyFill="1" applyBorder="1" applyAlignment="1" applyProtection="1">
      <alignment horizontal="left" vertical="center"/>
    </xf>
    <xf numFmtId="0" fontId="30" fillId="0" borderId="0" xfId="0" applyFont="1" applyBorder="1" applyAlignment="1" applyProtection="1">
      <alignment horizontal="right" vertical="top" wrapText="1"/>
    </xf>
    <xf numFmtId="0" fontId="30" fillId="0" borderId="0" xfId="0" applyFont="1" applyBorder="1" applyAlignment="1" applyProtection="1">
      <alignment horizontal="right"/>
    </xf>
    <xf numFmtId="0" fontId="30" fillId="15" borderId="1" xfId="0" applyFont="1" applyFill="1" applyBorder="1" applyAlignment="1" applyProtection="1">
      <alignment horizontal="left" vertical="center"/>
    </xf>
    <xf numFmtId="0" fontId="30" fillId="0" borderId="0" xfId="0" applyFont="1" applyBorder="1" applyAlignment="1" applyProtection="1">
      <alignment horizontal="left" vertical="top" wrapText="1"/>
    </xf>
    <xf numFmtId="0" fontId="30" fillId="0" borderId="0" xfId="0" applyFont="1" applyAlignment="1" applyProtection="1">
      <alignment horizontal="left"/>
    </xf>
    <xf numFmtId="176" fontId="30" fillId="0" borderId="0" xfId="0" applyNumberFormat="1" applyFont="1" applyBorder="1" applyAlignment="1" applyProtection="1">
      <alignment horizontal="right"/>
    </xf>
    <xf numFmtId="0" fontId="33" fillId="6" borderId="2" xfId="0" applyFont="1" applyFill="1" applyBorder="1" applyAlignment="1" applyProtection="1">
      <alignment vertical="center"/>
    </xf>
    <xf numFmtId="0" fontId="30" fillId="6" borderId="2" xfId="0" applyFont="1" applyFill="1" applyBorder="1" applyProtection="1"/>
    <xf numFmtId="0" fontId="30" fillId="6" borderId="2" xfId="0" applyFont="1" applyFill="1" applyBorder="1" applyAlignment="1" applyProtection="1">
      <alignment horizontal="left"/>
    </xf>
    <xf numFmtId="0" fontId="30" fillId="6" borderId="2" xfId="0" applyFont="1" applyFill="1" applyBorder="1" applyAlignment="1" applyProtection="1">
      <alignment horizontal="right"/>
    </xf>
    <xf numFmtId="176" fontId="30" fillId="6" borderId="2" xfId="0" applyNumberFormat="1" applyFont="1" applyFill="1" applyBorder="1" applyAlignment="1" applyProtection="1">
      <alignment horizontal="right"/>
    </xf>
    <xf numFmtId="0" fontId="30" fillId="7" borderId="8" xfId="0" applyFont="1" applyFill="1" applyBorder="1" applyAlignment="1" applyProtection="1">
      <alignment vertical="center" wrapText="1"/>
    </xf>
    <xf numFmtId="0" fontId="30" fillId="7" borderId="3" xfId="0" applyFont="1" applyFill="1" applyBorder="1" applyAlignment="1" applyProtection="1">
      <alignment vertical="center" wrapText="1"/>
    </xf>
    <xf numFmtId="0" fontId="30" fillId="0" borderId="9" xfId="0" applyFont="1" applyFill="1" applyBorder="1" applyAlignment="1" applyProtection="1">
      <alignment horizontal="right" vertical="center"/>
    </xf>
    <xf numFmtId="0" fontId="30" fillId="0" borderId="9" xfId="0" applyFont="1" applyFill="1" applyBorder="1" applyAlignment="1" applyProtection="1">
      <alignment horizontal="right"/>
    </xf>
    <xf numFmtId="0" fontId="30" fillId="7" borderId="10" xfId="0" applyFont="1" applyFill="1" applyBorder="1" applyAlignment="1" applyProtection="1">
      <alignment horizontal="left" vertical="center" wrapText="1"/>
    </xf>
    <xf numFmtId="0" fontId="30" fillId="0" borderId="10" xfId="0" applyFont="1" applyBorder="1" applyAlignment="1" applyProtection="1">
      <alignment horizontal="right" vertical="center"/>
    </xf>
    <xf numFmtId="0" fontId="30" fillId="0" borderId="10" xfId="0" applyFont="1" applyBorder="1" applyAlignment="1" applyProtection="1">
      <alignment horizontal="right"/>
    </xf>
    <xf numFmtId="0" fontId="30" fillId="7" borderId="12" xfId="0" applyNumberFormat="1" applyFont="1" applyFill="1" applyBorder="1" applyAlignment="1" applyProtection="1">
      <alignment horizontal="left" vertical="center" wrapText="1"/>
    </xf>
    <xf numFmtId="0" fontId="30" fillId="4" borderId="12" xfId="0" applyNumberFormat="1" applyFont="1" applyFill="1" applyBorder="1" applyAlignment="1" applyProtection="1">
      <alignment horizontal="right" vertical="center"/>
    </xf>
    <xf numFmtId="0" fontId="30" fillId="4" borderId="12" xfId="0" applyNumberFormat="1" applyFont="1" applyFill="1" applyBorder="1" applyAlignment="1" applyProtection="1">
      <alignment horizontal="right"/>
    </xf>
    <xf numFmtId="176" fontId="30" fillId="0" borderId="10" xfId="0" applyNumberFormat="1" applyFont="1" applyBorder="1" applyAlignment="1" applyProtection="1">
      <alignment horizontal="right" vertical="center"/>
    </xf>
    <xf numFmtId="176" fontId="30" fillId="0" borderId="10" xfId="0" applyNumberFormat="1" applyFont="1" applyBorder="1" applyAlignment="1" applyProtection="1">
      <alignment horizontal="right"/>
    </xf>
    <xf numFmtId="0" fontId="30" fillId="7" borderId="11" xfId="0" applyFont="1" applyFill="1" applyBorder="1" applyAlignment="1" applyProtection="1">
      <alignment horizontal="left" vertical="center" wrapText="1"/>
    </xf>
    <xf numFmtId="176" fontId="30" fillId="0" borderId="11" xfId="0" applyNumberFormat="1" applyFont="1" applyBorder="1" applyAlignment="1" applyProtection="1">
      <alignment horizontal="right" vertical="center"/>
    </xf>
    <xf numFmtId="176" fontId="30" fillId="0" borderId="11" xfId="0" applyNumberFormat="1" applyFont="1" applyBorder="1" applyAlignment="1" applyProtection="1">
      <alignment horizontal="right"/>
    </xf>
    <xf numFmtId="178" fontId="30" fillId="7" borderId="12" xfId="0" applyNumberFormat="1" applyFont="1" applyFill="1" applyBorder="1" applyAlignment="1" applyProtection="1">
      <alignment horizontal="left" vertical="center" wrapText="1"/>
    </xf>
    <xf numFmtId="178" fontId="30" fillId="0" borderId="12" xfId="0" applyNumberFormat="1" applyFont="1" applyBorder="1" applyAlignment="1" applyProtection="1">
      <alignment vertical="center"/>
    </xf>
    <xf numFmtId="178" fontId="30" fillId="0" borderId="12" xfId="0" applyNumberFormat="1" applyFont="1" applyBorder="1" applyProtection="1"/>
    <xf numFmtId="178" fontId="30" fillId="16" borderId="12" xfId="0" applyNumberFormat="1" applyFont="1" applyFill="1" applyBorder="1" applyProtection="1"/>
    <xf numFmtId="178" fontId="30" fillId="7" borderId="10" xfId="0" applyNumberFormat="1" applyFont="1" applyFill="1" applyBorder="1" applyAlignment="1" applyProtection="1">
      <alignment horizontal="left" vertical="center" wrapText="1"/>
    </xf>
    <xf numFmtId="176" fontId="30" fillId="0" borderId="12" xfId="0" applyNumberFormat="1" applyFont="1" applyBorder="1" applyAlignment="1" applyProtection="1">
      <alignment horizontal="right" vertical="center"/>
    </xf>
    <xf numFmtId="176" fontId="30" fillId="0" borderId="12" xfId="0" applyNumberFormat="1" applyFont="1" applyBorder="1" applyAlignment="1" applyProtection="1">
      <alignment horizontal="right"/>
    </xf>
    <xf numFmtId="177" fontId="30" fillId="7" borderId="11" xfId="0" applyNumberFormat="1" applyFont="1" applyFill="1" applyBorder="1" applyAlignment="1" applyProtection="1">
      <alignment horizontal="left" vertical="center" wrapText="1"/>
    </xf>
    <xf numFmtId="0" fontId="30" fillId="0" borderId="1" xfId="0" applyFont="1" applyBorder="1" applyAlignment="1" applyProtection="1">
      <alignment horizontal="right"/>
    </xf>
    <xf numFmtId="0" fontId="30" fillId="0" borderId="1" xfId="0" applyFont="1" applyBorder="1" applyAlignment="1" applyProtection="1">
      <alignment horizontal="left" vertical="top" wrapText="1"/>
    </xf>
    <xf numFmtId="0" fontId="30" fillId="4" borderId="1" xfId="0" applyFont="1" applyFill="1" applyBorder="1" applyAlignment="1" applyProtection="1">
      <alignment horizontal="left" vertical="top" wrapText="1"/>
    </xf>
    <xf numFmtId="176" fontId="0" fillId="0" borderId="0" xfId="0" applyNumberFormat="1" applyFont="1" applyBorder="1" applyAlignment="1" applyProtection="1">
      <alignment horizontal="right"/>
    </xf>
    <xf numFmtId="0" fontId="0" fillId="0" borderId="0" xfId="0" applyNumberFormat="1" applyFont="1" applyBorder="1" applyAlignment="1" applyProtection="1">
      <alignment horizontal="right"/>
    </xf>
    <xf numFmtId="0" fontId="30" fillId="0" borderId="0" xfId="0" applyNumberFormat="1" applyFont="1" applyBorder="1" applyAlignment="1" applyProtection="1">
      <alignment horizontal="right"/>
    </xf>
    <xf numFmtId="0" fontId="30" fillId="11" borderId="39" xfId="2" applyFont="1" applyFill="1" applyBorder="1" applyAlignment="1" applyProtection="1"/>
    <xf numFmtId="0" fontId="33" fillId="0" borderId="0" xfId="0" applyFont="1" applyFill="1" applyBorder="1" applyAlignment="1" applyProtection="1">
      <alignment horizontal="left" vertical="center"/>
    </xf>
    <xf numFmtId="181" fontId="28" fillId="0" borderId="0" xfId="0" applyNumberFormat="1" applyFont="1" applyFill="1" applyBorder="1" applyAlignment="1" applyProtection="1">
      <alignment horizontal="left"/>
    </xf>
    <xf numFmtId="0" fontId="30" fillId="0" borderId="0" xfId="0" applyFont="1" applyFill="1" applyBorder="1" applyAlignment="1" applyProtection="1">
      <alignment horizontal="left" vertical="center"/>
    </xf>
    <xf numFmtId="0" fontId="35"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32" fillId="0" borderId="0" xfId="0" applyFont="1" applyFill="1" applyBorder="1" applyAlignment="1" applyProtection="1">
      <alignment horizontal="left"/>
    </xf>
    <xf numFmtId="181" fontId="30" fillId="0" borderId="0" xfId="0" applyNumberFormat="1" applyFont="1" applyFill="1" applyBorder="1" applyAlignment="1" applyProtection="1">
      <alignment horizontal="left"/>
    </xf>
    <xf numFmtId="0" fontId="27" fillId="0" borderId="0" xfId="2" applyFont="1" applyFill="1" applyBorder="1" applyAlignment="1" applyProtection="1">
      <alignment vertical="center"/>
    </xf>
    <xf numFmtId="0" fontId="30" fillId="0" borderId="0" xfId="2" applyFont="1" applyFill="1" applyBorder="1" applyAlignment="1" applyProtection="1">
      <alignment vertical="center"/>
    </xf>
    <xf numFmtId="0" fontId="30" fillId="0" borderId="0" xfId="0" applyFont="1" applyBorder="1" applyAlignment="1" applyProtection="1">
      <alignment vertical="center"/>
    </xf>
    <xf numFmtId="0" fontId="35" fillId="0" borderId="0" xfId="0" applyNumberFormat="1" applyFont="1" applyBorder="1" applyAlignment="1" applyProtection="1">
      <alignment horizontal="right" vertical="center"/>
    </xf>
    <xf numFmtId="0" fontId="30" fillId="0" borderId="0" xfId="0" applyNumberFormat="1" applyFont="1" applyProtection="1"/>
    <xf numFmtId="0" fontId="30" fillId="7" borderId="10" xfId="0" applyFont="1" applyFill="1" applyBorder="1" applyAlignment="1" applyProtection="1"/>
    <xf numFmtId="177" fontId="30" fillId="7" borderId="10" xfId="0" applyNumberFormat="1" applyFont="1" applyFill="1" applyBorder="1" applyAlignment="1" applyProtection="1"/>
    <xf numFmtId="178" fontId="30" fillId="7" borderId="10" xfId="0" applyNumberFormat="1" applyFont="1" applyFill="1" applyBorder="1" applyAlignment="1" applyProtection="1"/>
    <xf numFmtId="0" fontId="30" fillId="7" borderId="10" xfId="0" applyNumberFormat="1" applyFont="1" applyFill="1" applyBorder="1" applyAlignment="1" applyProtection="1"/>
    <xf numFmtId="0" fontId="30" fillId="7" borderId="14" xfId="0" applyFont="1" applyFill="1" applyBorder="1" applyAlignment="1" applyProtection="1"/>
    <xf numFmtId="0" fontId="30" fillId="4" borderId="15" xfId="0" applyFont="1" applyFill="1" applyBorder="1" applyAlignment="1" applyProtection="1"/>
    <xf numFmtId="0" fontId="30" fillId="4" borderId="10" xfId="0" applyFont="1" applyFill="1" applyBorder="1" applyAlignment="1" applyProtection="1"/>
    <xf numFmtId="0" fontId="30" fillId="0" borderId="0" xfId="0" applyFont="1" applyAlignment="1" applyProtection="1"/>
    <xf numFmtId="0" fontId="30" fillId="0" borderId="11" xfId="0" applyFont="1" applyBorder="1" applyProtection="1"/>
    <xf numFmtId="178" fontId="30" fillId="0" borderId="11" xfId="0" applyNumberFormat="1" applyFont="1" applyBorder="1" applyProtection="1"/>
    <xf numFmtId="0" fontId="30" fillId="0" borderId="16" xfId="0" applyFont="1" applyBorder="1" applyProtection="1"/>
    <xf numFmtId="0" fontId="30" fillId="0" borderId="17" xfId="0" applyFont="1" applyBorder="1" applyProtection="1"/>
    <xf numFmtId="0" fontId="30" fillId="0" borderId="11" xfId="0" applyFont="1" applyBorder="1" applyAlignment="1" applyProtection="1">
      <alignment horizontal="right" vertical="center"/>
    </xf>
    <xf numFmtId="0" fontId="30" fillId="0" borderId="11" xfId="0" applyFont="1" applyBorder="1" applyAlignment="1" applyProtection="1">
      <alignment vertical="top"/>
    </xf>
    <xf numFmtId="0" fontId="30" fillId="4" borderId="18" xfId="0" applyFont="1" applyFill="1" applyBorder="1" applyProtection="1"/>
    <xf numFmtId="0" fontId="30" fillId="4" borderId="11" xfId="0" applyFont="1" applyFill="1" applyBorder="1" applyProtection="1"/>
    <xf numFmtId="178" fontId="30" fillId="16" borderId="11" xfId="0" applyNumberFormat="1" applyFont="1" applyFill="1" applyBorder="1" applyProtection="1"/>
    <xf numFmtId="0" fontId="44" fillId="17" borderId="0" xfId="5" applyFont="1" applyFill="1" applyProtection="1">
      <alignment vertical="center"/>
    </xf>
    <xf numFmtId="0" fontId="26" fillId="13" borderId="0" xfId="5" applyFont="1" applyFill="1" applyProtection="1">
      <alignment vertical="center"/>
    </xf>
    <xf numFmtId="0" fontId="45" fillId="13" borderId="0" xfId="5" applyFont="1" applyFill="1" applyProtection="1">
      <alignment vertical="center"/>
    </xf>
    <xf numFmtId="0" fontId="26" fillId="13" borderId="0" xfId="5" applyFont="1" applyFill="1" applyBorder="1" applyProtection="1">
      <alignment vertical="center"/>
    </xf>
    <xf numFmtId="0" fontId="45" fillId="13" borderId="0" xfId="5" applyFont="1" applyFill="1" applyBorder="1" applyAlignment="1" applyProtection="1">
      <alignment vertical="center"/>
    </xf>
    <xf numFmtId="0" fontId="26" fillId="13" borderId="0" xfId="5" applyFont="1" applyFill="1" applyAlignment="1" applyProtection="1">
      <alignment vertical="top"/>
    </xf>
    <xf numFmtId="0" fontId="26" fillId="13" borderId="0" xfId="5" applyFont="1" applyFill="1" applyBorder="1" applyAlignment="1" applyProtection="1">
      <alignment vertical="top"/>
    </xf>
    <xf numFmtId="0" fontId="31" fillId="17" borderId="0" xfId="5" applyFont="1" applyFill="1" applyProtection="1">
      <alignment vertical="center"/>
    </xf>
    <xf numFmtId="0" fontId="0" fillId="13" borderId="0" xfId="0" applyFont="1" applyFill="1" applyProtection="1"/>
    <xf numFmtId="0" fontId="48" fillId="13" borderId="0" xfId="0" applyFont="1" applyFill="1" applyProtection="1"/>
    <xf numFmtId="0" fontId="6" fillId="13" borderId="0" xfId="0" applyFont="1" applyFill="1" applyProtection="1"/>
    <xf numFmtId="177" fontId="6" fillId="13" borderId="0" xfId="0" applyNumberFormat="1" applyFont="1" applyFill="1" applyProtection="1"/>
    <xf numFmtId="178" fontId="6" fillId="13" borderId="0" xfId="0" applyNumberFormat="1" applyFont="1" applyFill="1" applyProtection="1"/>
    <xf numFmtId="0" fontId="6" fillId="13" borderId="0" xfId="0" applyNumberFormat="1" applyFont="1" applyFill="1" applyProtection="1"/>
    <xf numFmtId="0" fontId="8" fillId="13" borderId="0" xfId="0" applyFont="1" applyFill="1" applyProtection="1"/>
    <xf numFmtId="0" fontId="6" fillId="0" borderId="0" xfId="0" applyFont="1" applyProtection="1"/>
    <xf numFmtId="177" fontId="6" fillId="0" borderId="0" xfId="0" applyNumberFormat="1" applyFont="1" applyProtection="1"/>
    <xf numFmtId="178" fontId="6" fillId="0" borderId="0" xfId="0" applyNumberFormat="1" applyFont="1" applyProtection="1"/>
    <xf numFmtId="0" fontId="6" fillId="0" borderId="0" xfId="0" applyNumberFormat="1" applyFont="1" applyProtection="1"/>
    <xf numFmtId="0" fontId="8" fillId="0" borderId="0" xfId="0" applyFont="1" applyProtection="1"/>
    <xf numFmtId="0" fontId="4" fillId="15" borderId="0" xfId="0" applyFont="1" applyFill="1" applyAlignment="1" applyProtection="1">
      <alignment horizontal="right" vertical="center"/>
      <protection locked="0"/>
    </xf>
    <xf numFmtId="0" fontId="4" fillId="15" borderId="0" xfId="0" applyFont="1" applyFill="1" applyAlignment="1" applyProtection="1">
      <alignment horizontal="left"/>
      <protection locked="0"/>
    </xf>
    <xf numFmtId="0" fontId="4" fillId="15" borderId="0" xfId="0" applyFont="1" applyFill="1" applyBorder="1" applyAlignment="1" applyProtection="1">
      <alignment horizontal="left"/>
      <protection locked="0"/>
    </xf>
    <xf numFmtId="0" fontId="30" fillId="15" borderId="0" xfId="0" applyFont="1" applyFill="1" applyBorder="1" applyAlignment="1" applyProtection="1">
      <alignment horizontal="right"/>
      <protection locked="0"/>
    </xf>
    <xf numFmtId="176" fontId="30" fillId="15" borderId="0" xfId="0" applyNumberFormat="1" applyFont="1" applyFill="1" applyBorder="1" applyAlignment="1" applyProtection="1">
      <alignment horizontal="right"/>
      <protection locked="0"/>
    </xf>
    <xf numFmtId="176" fontId="30" fillId="7" borderId="1" xfId="0" applyNumberFormat="1" applyFont="1" applyFill="1" applyBorder="1" applyAlignment="1" applyProtection="1">
      <alignment horizontal="left" vertical="center" wrapText="1"/>
      <protection locked="0"/>
    </xf>
    <xf numFmtId="176" fontId="32" fillId="0" borderId="0" xfId="0" applyNumberFormat="1" applyFont="1" applyFill="1" applyBorder="1" applyAlignment="1" applyProtection="1">
      <alignment horizontal="left" vertical="center"/>
      <protection locked="0"/>
    </xf>
    <xf numFmtId="176" fontId="30" fillId="7" borderId="1" xfId="0" applyNumberFormat="1" applyFont="1" applyFill="1" applyBorder="1" applyAlignment="1" applyProtection="1">
      <alignment horizontal="center" vertical="center" wrapText="1"/>
      <protection locked="0"/>
    </xf>
    <xf numFmtId="0" fontId="0" fillId="0" borderId="1" xfId="0" applyBorder="1" applyProtection="1">
      <protection locked="0"/>
    </xf>
    <xf numFmtId="0" fontId="30" fillId="18" borderId="16" xfId="0" applyFont="1" applyFill="1" applyBorder="1" applyProtection="1"/>
    <xf numFmtId="0" fontId="41" fillId="15" borderId="8" xfId="0" applyNumberFormat="1" applyFont="1" applyFill="1" applyBorder="1" applyAlignment="1" applyProtection="1">
      <alignment horizontal="right" vertical="top" wrapText="1"/>
    </xf>
    <xf numFmtId="0" fontId="41" fillId="15" borderId="3" xfId="0" applyFont="1" applyFill="1" applyBorder="1" applyAlignment="1" applyProtection="1">
      <alignment vertical="top"/>
    </xf>
    <xf numFmtId="0" fontId="41" fillId="15" borderId="0" xfId="0" applyFont="1" applyFill="1" applyBorder="1" applyAlignment="1" applyProtection="1">
      <alignment horizontal="left" vertical="top" wrapText="1"/>
    </xf>
    <xf numFmtId="0" fontId="41" fillId="0" borderId="0" xfId="0" applyFont="1" applyFill="1" applyAlignment="1" applyProtection="1">
      <alignment vertical="top"/>
    </xf>
    <xf numFmtId="176" fontId="32" fillId="2" borderId="1" xfId="0" applyNumberFormat="1" applyFont="1" applyFill="1" applyBorder="1" applyAlignment="1" applyProtection="1">
      <alignment horizontal="center" vertical="center"/>
    </xf>
    <xf numFmtId="179" fontId="36" fillId="3" borderId="1" xfId="0" applyNumberFormat="1" applyFont="1" applyFill="1" applyBorder="1" applyAlignment="1" applyProtection="1">
      <alignment horizontal="right"/>
    </xf>
    <xf numFmtId="0" fontId="32" fillId="2" borderId="1" xfId="0" applyFont="1" applyFill="1" applyBorder="1" applyAlignment="1" applyProtection="1">
      <alignment horizontal="center"/>
    </xf>
    <xf numFmtId="176" fontId="32" fillId="2" borderId="1" xfId="0" applyNumberFormat="1" applyFont="1" applyFill="1" applyBorder="1" applyAlignment="1" applyProtection="1">
      <alignment horizontal="right"/>
    </xf>
    <xf numFmtId="0" fontId="36" fillId="3" borderId="1" xfId="0" applyFont="1" applyFill="1" applyBorder="1" applyAlignment="1" applyProtection="1">
      <alignment horizontal="right"/>
    </xf>
    <xf numFmtId="0" fontId="41" fillId="15" borderId="0" xfId="0" applyFont="1" applyFill="1" applyProtection="1"/>
    <xf numFmtId="0" fontId="41" fillId="15" borderId="0" xfId="0" applyFont="1" applyFill="1" applyBorder="1" applyProtection="1"/>
    <xf numFmtId="0" fontId="30" fillId="15" borderId="0" xfId="0" applyFont="1" applyFill="1" applyProtection="1"/>
    <xf numFmtId="0" fontId="41" fillId="15" borderId="7" xfId="0" applyFont="1" applyFill="1" applyBorder="1" applyAlignment="1" applyProtection="1"/>
    <xf numFmtId="0" fontId="41" fillId="15" borderId="9" xfId="0" applyFont="1" applyFill="1" applyBorder="1" applyProtection="1"/>
    <xf numFmtId="0" fontId="41" fillId="0" borderId="0" xfId="0" applyFont="1" applyProtection="1"/>
    <xf numFmtId="0" fontId="22" fillId="0" borderId="0" xfId="0" applyFont="1"/>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0" fillId="5" borderId="7" xfId="0" applyFill="1" applyBorder="1" applyAlignment="1">
      <alignment horizontal="center" vertical="center" wrapText="1"/>
    </xf>
    <xf numFmtId="0" fontId="0" fillId="5" borderId="22" xfId="0" applyFill="1" applyBorder="1" applyAlignment="1">
      <alignment horizontal="center" vertical="center"/>
    </xf>
    <xf numFmtId="0" fontId="0" fillId="5" borderId="9"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0" fontId="0" fillId="5" borderId="7" xfId="0" applyFill="1" applyBorder="1" applyAlignment="1">
      <alignment horizontal="center"/>
    </xf>
    <xf numFmtId="0" fontId="0" fillId="5" borderId="9" xfId="0" applyFill="1" applyBorder="1" applyAlignment="1">
      <alignment horizontal="center"/>
    </xf>
    <xf numFmtId="0" fontId="6" fillId="0" borderId="8"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0" fillId="5" borderId="7" xfId="0" applyFill="1" applyBorder="1" applyAlignment="1">
      <alignment horizontal="center" vertical="center"/>
    </xf>
    <xf numFmtId="0" fontId="0" fillId="5" borderId="22" xfId="0" applyFill="1" applyBorder="1" applyAlignment="1">
      <alignment horizontal="center" vertical="center" wrapText="1"/>
    </xf>
    <xf numFmtId="0" fontId="0" fillId="5" borderId="9" xfId="0" applyFill="1" applyBorder="1" applyAlignment="1">
      <alignment horizontal="center" vertical="center"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26" fillId="10" borderId="8" xfId="4" applyFont="1" applyFill="1" applyBorder="1" applyAlignment="1" applyProtection="1">
      <alignment horizontal="center" vertical="center" wrapText="1"/>
    </xf>
    <xf numFmtId="0" fontId="26" fillId="10" borderId="3" xfId="4" applyFont="1" applyFill="1" applyBorder="1" applyAlignment="1" applyProtection="1">
      <alignment horizontal="center" vertical="center" wrapText="1"/>
    </xf>
    <xf numFmtId="0" fontId="26" fillId="0" borderId="8" xfId="4" applyFont="1" applyBorder="1" applyAlignment="1" applyProtection="1">
      <alignment horizontal="left" vertical="center" wrapText="1"/>
    </xf>
    <xf numFmtId="0" fontId="26" fillId="0" borderId="2" xfId="4" applyFont="1" applyBorder="1" applyAlignment="1" applyProtection="1">
      <alignment horizontal="left" vertical="center" wrapText="1"/>
    </xf>
    <xf numFmtId="0" fontId="26" fillId="0" borderId="3" xfId="4" applyFont="1" applyBorder="1" applyAlignment="1" applyProtection="1">
      <alignment horizontal="left" vertical="center" wrapText="1"/>
    </xf>
    <xf numFmtId="0" fontId="18" fillId="8" borderId="0" xfId="4" applyFont="1" applyFill="1" applyAlignment="1" applyProtection="1">
      <alignment horizontal="left"/>
    </xf>
    <xf numFmtId="0" fontId="27" fillId="14" borderId="1" xfId="2" applyFont="1" applyFill="1" applyBorder="1" applyAlignment="1" applyProtection="1">
      <alignment horizontal="center" vertical="center"/>
    </xf>
    <xf numFmtId="0" fontId="28" fillId="15" borderId="8" xfId="4" applyFont="1" applyFill="1" applyBorder="1" applyAlignment="1" applyProtection="1">
      <alignment horizontal="left" vertical="center" wrapText="1"/>
    </xf>
    <xf numFmtId="0" fontId="28" fillId="15" borderId="3" xfId="4" applyFont="1" applyFill="1" applyBorder="1" applyAlignment="1" applyProtection="1">
      <alignment horizontal="left" vertical="center" wrapText="1"/>
    </xf>
    <xf numFmtId="0" fontId="30" fillId="10" borderId="8" xfId="4" applyFont="1" applyFill="1" applyBorder="1" applyAlignment="1" applyProtection="1">
      <alignment horizontal="center" vertical="center" wrapText="1"/>
    </xf>
    <xf numFmtId="0" fontId="30" fillId="10" borderId="3" xfId="4" applyFont="1" applyFill="1" applyBorder="1" applyAlignment="1" applyProtection="1">
      <alignment horizontal="center" vertical="center" wrapText="1"/>
    </xf>
    <xf numFmtId="0" fontId="30" fillId="10" borderId="2" xfId="4" applyFont="1" applyFill="1" applyBorder="1" applyAlignment="1" applyProtection="1">
      <alignment horizontal="center" vertical="center" wrapText="1"/>
    </xf>
    <xf numFmtId="0" fontId="30" fillId="7" borderId="7" xfId="0" applyFont="1" applyFill="1" applyBorder="1" applyAlignment="1" applyProtection="1">
      <alignment horizontal="left" vertical="center" wrapText="1"/>
    </xf>
    <xf numFmtId="0" fontId="30" fillId="7" borderId="22" xfId="0" applyFont="1" applyFill="1" applyBorder="1" applyAlignment="1" applyProtection="1">
      <alignment horizontal="left" vertical="center" wrapText="1"/>
    </xf>
    <xf numFmtId="0" fontId="30" fillId="7" borderId="9" xfId="0" applyFont="1" applyFill="1" applyBorder="1" applyAlignment="1" applyProtection="1">
      <alignment horizontal="left" vertical="center" wrapText="1"/>
    </xf>
    <xf numFmtId="176" fontId="30" fillId="7" borderId="8" xfId="0" applyNumberFormat="1" applyFont="1" applyFill="1" applyBorder="1" applyAlignment="1" applyProtection="1">
      <alignment horizontal="center" vertical="center" wrapText="1"/>
    </xf>
    <xf numFmtId="176" fontId="30" fillId="7" borderId="3" xfId="0" applyNumberFormat="1" applyFont="1" applyFill="1" applyBorder="1" applyAlignment="1" applyProtection="1">
      <alignment horizontal="center" vertical="center" wrapText="1"/>
    </xf>
    <xf numFmtId="0" fontId="30" fillId="7" borderId="8" xfId="0" applyNumberFormat="1" applyFont="1" applyFill="1" applyBorder="1" applyAlignment="1" applyProtection="1">
      <alignment horizontal="left" vertical="center" wrapText="1"/>
    </xf>
    <xf numFmtId="0" fontId="30" fillId="7" borderId="3" xfId="0" applyNumberFormat="1" applyFont="1" applyFill="1" applyBorder="1" applyAlignment="1" applyProtection="1">
      <alignment horizontal="left" vertical="center" wrapText="1"/>
    </xf>
    <xf numFmtId="178" fontId="30" fillId="7" borderId="7" xfId="0" applyNumberFormat="1" applyFont="1" applyFill="1" applyBorder="1" applyAlignment="1" applyProtection="1">
      <alignment horizontal="left" vertical="center" wrapText="1"/>
    </xf>
    <xf numFmtId="178" fontId="30" fillId="7" borderId="9" xfId="0" applyNumberFormat="1" applyFont="1" applyFill="1" applyBorder="1" applyAlignment="1" applyProtection="1">
      <alignment horizontal="left" vertical="center" wrapText="1"/>
    </xf>
    <xf numFmtId="0" fontId="27" fillId="6" borderId="43" xfId="0" applyFont="1" applyFill="1" applyBorder="1" applyAlignment="1" applyProtection="1">
      <alignment horizontal="left"/>
    </xf>
    <xf numFmtId="0" fontId="27" fillId="14" borderId="4" xfId="2" applyFont="1" applyFill="1" applyBorder="1" applyAlignment="1" applyProtection="1">
      <alignment horizontal="center" vertical="center"/>
    </xf>
    <xf numFmtId="0" fontId="27" fillId="14" borderId="40" xfId="2" applyFont="1" applyFill="1" applyBorder="1" applyAlignment="1" applyProtection="1">
      <alignment horizontal="center" vertical="center"/>
    </xf>
    <xf numFmtId="0" fontId="30" fillId="0" borderId="8" xfId="0" applyFont="1" applyBorder="1" applyAlignment="1" applyProtection="1">
      <alignment horizontal="left" vertical="top" wrapText="1"/>
    </xf>
    <xf numFmtId="0" fontId="30" fillId="0" borderId="2" xfId="0" applyFont="1" applyBorder="1" applyAlignment="1" applyProtection="1">
      <alignment horizontal="left" vertical="top" wrapText="1"/>
    </xf>
    <xf numFmtId="0" fontId="30" fillId="0" borderId="3" xfId="0" applyFont="1" applyBorder="1" applyAlignment="1" applyProtection="1">
      <alignment horizontal="left" vertical="top" wrapText="1"/>
    </xf>
    <xf numFmtId="0" fontId="30" fillId="11" borderId="1" xfId="2" applyFont="1" applyFill="1" applyBorder="1" applyAlignment="1" applyProtection="1">
      <alignment horizontal="center" vertical="center"/>
    </xf>
    <xf numFmtId="0" fontId="28" fillId="13" borderId="1" xfId="0" applyFont="1" applyFill="1" applyBorder="1" applyAlignment="1" applyProtection="1">
      <alignment horizontal="center" vertical="center"/>
    </xf>
    <xf numFmtId="0" fontId="18" fillId="8" borderId="0" xfId="1" applyFont="1" applyFill="1" applyAlignment="1" applyProtection="1">
      <alignment horizontal="left"/>
      <protection locked="0"/>
    </xf>
    <xf numFmtId="0" fontId="30" fillId="10" borderId="8" xfId="1" applyFont="1" applyFill="1" applyBorder="1" applyAlignment="1" applyProtection="1">
      <alignment horizontal="center" vertical="center" wrapText="1"/>
      <protection locked="0"/>
    </xf>
    <xf numFmtId="0" fontId="30" fillId="10" borderId="3" xfId="1" applyFont="1" applyFill="1" applyBorder="1" applyAlignment="1" applyProtection="1">
      <alignment horizontal="center" vertical="center" wrapText="1"/>
      <protection locked="0"/>
    </xf>
    <xf numFmtId="0" fontId="26" fillId="10" borderId="8" xfId="1" applyFont="1" applyFill="1" applyBorder="1" applyAlignment="1" applyProtection="1">
      <alignment horizontal="center" vertical="center" wrapText="1"/>
      <protection locked="0"/>
    </xf>
    <xf numFmtId="0" fontId="26" fillId="10" borderId="3" xfId="1" applyFont="1" applyFill="1" applyBorder="1" applyAlignment="1" applyProtection="1">
      <alignment horizontal="center" vertical="center" wrapText="1"/>
      <protection locked="0"/>
    </xf>
    <xf numFmtId="0" fontId="28" fillId="15" borderId="8" xfId="1" applyFont="1" applyFill="1" applyBorder="1" applyAlignment="1" applyProtection="1">
      <alignment horizontal="left" vertical="center" wrapText="1"/>
    </xf>
    <xf numFmtId="0" fontId="28" fillId="15" borderId="3" xfId="1" applyFont="1" applyFill="1" applyBorder="1" applyAlignment="1" applyProtection="1">
      <alignment horizontal="left" vertical="center" wrapText="1"/>
    </xf>
    <xf numFmtId="0" fontId="30" fillId="10" borderId="2" xfId="1" applyFont="1" applyFill="1" applyBorder="1" applyAlignment="1" applyProtection="1">
      <alignment horizontal="center" vertical="center" wrapText="1"/>
      <protection locked="0"/>
    </xf>
    <xf numFmtId="0" fontId="26" fillId="0" borderId="8" xfId="1" applyFont="1" applyBorder="1" applyAlignment="1" applyProtection="1">
      <alignment horizontal="center" vertical="center" wrapText="1"/>
      <protection locked="0"/>
    </xf>
    <xf numFmtId="0" fontId="26" fillId="0" borderId="2" xfId="1" applyFont="1" applyBorder="1" applyAlignment="1" applyProtection="1">
      <alignment horizontal="center" vertical="center" wrapText="1"/>
      <protection locked="0"/>
    </xf>
    <xf numFmtId="0" fontId="26" fillId="0" borderId="3" xfId="1" applyFont="1" applyBorder="1" applyAlignment="1" applyProtection="1">
      <alignment horizontal="center" vertical="center" wrapText="1"/>
      <protection locked="0"/>
    </xf>
    <xf numFmtId="0" fontId="27" fillId="14" borderId="1" xfId="2" applyFont="1" applyFill="1" applyBorder="1" applyAlignment="1" applyProtection="1">
      <alignment horizontal="center" vertical="center"/>
      <protection locked="0"/>
    </xf>
    <xf numFmtId="0" fontId="27" fillId="6" borderId="43" xfId="0" applyFont="1" applyFill="1" applyBorder="1" applyAlignment="1" applyProtection="1">
      <alignment horizontal="left"/>
      <protection locked="0"/>
    </xf>
    <xf numFmtId="0" fontId="27" fillId="14" borderId="4" xfId="2" applyFont="1" applyFill="1" applyBorder="1" applyAlignment="1" applyProtection="1">
      <alignment horizontal="center" vertical="center"/>
      <protection locked="0"/>
    </xf>
    <xf numFmtId="0" fontId="27" fillId="14" borderId="40" xfId="2" applyFont="1" applyFill="1" applyBorder="1" applyAlignment="1" applyProtection="1">
      <alignment horizontal="center" vertical="center"/>
      <protection locked="0"/>
    </xf>
    <xf numFmtId="0" fontId="30" fillId="7" borderId="8" xfId="0" applyNumberFormat="1" applyFont="1" applyFill="1" applyBorder="1" applyAlignment="1" applyProtection="1">
      <alignment horizontal="left" vertical="center" wrapText="1"/>
      <protection locked="0"/>
    </xf>
    <xf numFmtId="0" fontId="30" fillId="7" borderId="3" xfId="0" applyNumberFormat="1" applyFont="1" applyFill="1" applyBorder="1" applyAlignment="1" applyProtection="1">
      <alignment horizontal="left" vertical="center" wrapText="1"/>
      <protection locked="0"/>
    </xf>
    <xf numFmtId="0" fontId="6" fillId="7" borderId="6" xfId="0" applyFont="1" applyFill="1" applyBorder="1" applyAlignment="1" applyProtection="1">
      <alignment horizontal="left" wrapText="1"/>
      <protection locked="0"/>
    </xf>
    <xf numFmtId="0" fontId="6" fillId="7" borderId="25" xfId="0" applyFont="1" applyFill="1" applyBorder="1" applyAlignment="1" applyProtection="1">
      <alignment horizontal="left"/>
      <protection locked="0"/>
    </xf>
    <xf numFmtId="0" fontId="6" fillId="7" borderId="26" xfId="0" applyFont="1" applyFill="1" applyBorder="1" applyAlignment="1" applyProtection="1">
      <alignment horizontal="left"/>
      <protection locked="0"/>
    </xf>
    <xf numFmtId="0" fontId="30" fillId="7" borderId="7" xfId="0" applyFont="1" applyFill="1" applyBorder="1" applyAlignment="1" applyProtection="1">
      <alignment horizontal="left" vertical="center" wrapText="1"/>
      <protection locked="0"/>
    </xf>
    <xf numFmtId="0" fontId="30" fillId="7" borderId="22" xfId="0" applyFont="1" applyFill="1" applyBorder="1" applyAlignment="1" applyProtection="1">
      <alignment horizontal="left" vertical="center" wrapText="1"/>
      <protection locked="0"/>
    </xf>
    <xf numFmtId="0" fontId="30" fillId="7" borderId="9" xfId="0" applyFont="1" applyFill="1" applyBorder="1" applyAlignment="1" applyProtection="1">
      <alignment horizontal="left" vertical="center" wrapText="1"/>
      <protection locked="0"/>
    </xf>
    <xf numFmtId="0" fontId="30" fillId="0" borderId="8" xfId="0" applyFont="1" applyBorder="1" applyAlignment="1" applyProtection="1">
      <alignment horizontal="left" vertical="top" wrapText="1"/>
      <protection locked="0"/>
    </xf>
    <xf numFmtId="0" fontId="30" fillId="0" borderId="2" xfId="0" applyFont="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178" fontId="30" fillId="7" borderId="7" xfId="0" applyNumberFormat="1" applyFont="1" applyFill="1" applyBorder="1" applyAlignment="1" applyProtection="1">
      <alignment horizontal="left" vertical="center" wrapText="1"/>
      <protection locked="0"/>
    </xf>
    <xf numFmtId="178" fontId="30" fillId="7" borderId="9" xfId="0" applyNumberFormat="1" applyFont="1" applyFill="1" applyBorder="1" applyAlignment="1" applyProtection="1">
      <alignment horizontal="left" vertical="center" wrapText="1"/>
      <protection locked="0"/>
    </xf>
    <xf numFmtId="176" fontId="30" fillId="7" borderId="8" xfId="0" applyNumberFormat="1" applyFont="1" applyFill="1" applyBorder="1" applyAlignment="1" applyProtection="1">
      <alignment horizontal="center" vertical="center" wrapText="1"/>
      <protection locked="0"/>
    </xf>
    <xf numFmtId="176" fontId="30" fillId="7" borderId="3" xfId="0" applyNumberFormat="1" applyFont="1" applyFill="1" applyBorder="1" applyAlignment="1" applyProtection="1">
      <alignment horizontal="center" vertical="center" wrapText="1"/>
      <protection locked="0"/>
    </xf>
    <xf numFmtId="0" fontId="30" fillId="11" borderId="1" xfId="2" applyFont="1" applyFill="1" applyBorder="1" applyAlignment="1" applyProtection="1">
      <alignment horizontal="center" vertical="center"/>
      <protection locked="0"/>
    </xf>
    <xf numFmtId="0" fontId="30" fillId="13" borderId="44" xfId="0" applyFont="1" applyFill="1" applyBorder="1" applyAlignment="1">
      <alignment horizontal="center" vertical="center"/>
    </xf>
    <xf numFmtId="0" fontId="30" fillId="13" borderId="38" xfId="0" applyFont="1" applyFill="1" applyBorder="1" applyAlignment="1">
      <alignment horizontal="center" vertical="center"/>
    </xf>
    <xf numFmtId="0" fontId="40" fillId="0" borderId="0" xfId="2" applyFont="1" applyFill="1" applyAlignment="1">
      <alignment horizontal="center"/>
    </xf>
    <xf numFmtId="0" fontId="30" fillId="12" borderId="27" xfId="0" applyFont="1" applyFill="1" applyBorder="1" applyAlignment="1">
      <alignment horizontal="center"/>
    </xf>
    <xf numFmtId="0" fontId="30" fillId="12" borderId="30" xfId="0" applyFont="1" applyFill="1" applyBorder="1" applyAlignment="1">
      <alignment horizontal="center"/>
    </xf>
    <xf numFmtId="0" fontId="30" fillId="12" borderId="48" xfId="0" applyFont="1" applyFill="1" applyBorder="1" applyAlignment="1">
      <alignment horizontal="center"/>
    </xf>
    <xf numFmtId="0" fontId="30" fillId="12" borderId="31" xfId="0" applyFont="1" applyFill="1" applyBorder="1" applyAlignment="1">
      <alignment horizontal="center"/>
    </xf>
    <xf numFmtId="0" fontId="6" fillId="12" borderId="28" xfId="0" applyFont="1" applyFill="1" applyBorder="1" applyAlignment="1">
      <alignment horizontal="center"/>
    </xf>
    <xf numFmtId="0" fontId="6" fillId="12" borderId="29" xfId="0" applyFont="1" applyFill="1" applyBorder="1" applyAlignment="1">
      <alignment horizontal="center"/>
    </xf>
    <xf numFmtId="0" fontId="30" fillId="13" borderId="42" xfId="0" applyFont="1" applyFill="1" applyBorder="1" applyAlignment="1">
      <alignment horizontal="center" vertical="center"/>
    </xf>
    <xf numFmtId="0" fontId="30" fillId="13" borderId="34" xfId="0" applyFont="1" applyFill="1" applyBorder="1" applyAlignment="1">
      <alignment horizontal="center" vertical="center"/>
    </xf>
    <xf numFmtId="0" fontId="30" fillId="13" borderId="35" xfId="0" applyFont="1" applyFill="1" applyBorder="1" applyAlignment="1">
      <alignment horizontal="center" vertical="center"/>
    </xf>
  </cellXfs>
  <cellStyles count="6">
    <cellStyle name="ハイパーリンク" xfId="3" builtinId="8"/>
    <cellStyle name="標準" xfId="0" builtinId="0"/>
    <cellStyle name="標準 2" xfId="1"/>
    <cellStyle name="標準 2 2" xfId="4"/>
    <cellStyle name="標準 3" xfId="5"/>
    <cellStyle name="標準_高木集計" xfId="2"/>
  </cellStyles>
  <dxfs count="36">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rgb="FFFFFF00"/>
        </patternFill>
      </fill>
    </dxf>
    <dxf>
      <font>
        <condense val="0"/>
        <extend val="0"/>
        <color indexed="8"/>
      </font>
      <fill>
        <patternFill>
          <bgColor indexed="22"/>
        </patternFill>
      </fill>
    </dxf>
    <dxf>
      <fill>
        <patternFill>
          <bgColor indexed="2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ont>
        <condense val="0"/>
        <extend val="0"/>
        <color indexed="47"/>
      </font>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99"/>
      <color rgb="FFE2D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67295597484276"/>
          <c:y val="6.535947712418301E-2"/>
          <c:w val="0.75471698113207553"/>
          <c:h val="0.90849673202614378"/>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'様式Ⅰ（カメラ設置データ）'!$A$36:$A$65</c:f>
              <c:strCache>
                <c:ptCount val="15"/>
                <c:pt idx="0">
                  <c:v>タヌキ</c:v>
                </c:pt>
                <c:pt idx="1">
                  <c:v>ノウサギ</c:v>
                </c:pt>
                <c:pt idx="2">
                  <c:v>イタチ類</c:v>
                </c:pt>
                <c:pt idx="3">
                  <c:v>テン</c:v>
                </c:pt>
                <c:pt idx="4">
                  <c:v>アナグマ</c:v>
                </c:pt>
                <c:pt idx="5">
                  <c:v>キツネ</c:v>
                </c:pt>
                <c:pt idx="6">
                  <c:v>ハクビシン</c:v>
                </c:pt>
                <c:pt idx="7">
                  <c:v>アライグマ</c:v>
                </c:pt>
                <c:pt idx="8">
                  <c:v>イノシシ</c:v>
                </c:pt>
                <c:pt idx="9">
                  <c:v>ニホンジカ</c:v>
                </c:pt>
                <c:pt idx="10">
                  <c:v>ニホンリス</c:v>
                </c:pt>
                <c:pt idx="11">
                  <c:v>カモシカ</c:v>
                </c:pt>
                <c:pt idx="12">
                  <c:v>ツキノワグマ</c:v>
                </c:pt>
                <c:pt idx="13">
                  <c:v>ニホンザル</c:v>
                </c:pt>
                <c:pt idx="14">
                  <c:v>ネズミ類</c:v>
                </c:pt>
              </c:strCache>
            </c:strRef>
          </c:cat>
          <c:val>
            <c:numRef>
              <c:f>'様式Ⅰ（カメラ設置データ）'!$B$36:$B$65</c:f>
              <c:numCache>
                <c:formatCode>0.0000_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0109-49ED-943F-58177CB939A0}"/>
            </c:ext>
          </c:extLst>
        </c:ser>
        <c:dLbls>
          <c:showLegendKey val="0"/>
          <c:showVal val="0"/>
          <c:showCatName val="0"/>
          <c:showSerName val="0"/>
          <c:showPercent val="0"/>
          <c:showBubbleSize val="0"/>
        </c:dLbls>
        <c:gapWidth val="0"/>
        <c:axId val="137794304"/>
        <c:axId val="137795840"/>
      </c:barChart>
      <c:catAx>
        <c:axId val="13779430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ＭＳ Ｐゴシック"/>
                <a:ea typeface="ＭＳ Ｐゴシック"/>
                <a:cs typeface="ＭＳ Ｐゴシック"/>
              </a:defRPr>
            </a:pPr>
            <a:endParaRPr lang="ja-JP"/>
          </a:p>
        </c:txPr>
        <c:crossAx val="137795840"/>
        <c:crosses val="autoZero"/>
        <c:auto val="1"/>
        <c:lblAlgn val="ctr"/>
        <c:lblOffset val="0"/>
        <c:tickLblSkip val="1"/>
        <c:tickMarkSkip val="1"/>
        <c:noMultiLvlLbl val="0"/>
      </c:catAx>
      <c:valAx>
        <c:axId val="137795840"/>
        <c:scaling>
          <c:orientation val="minMax"/>
        </c:scaling>
        <c:delete val="0"/>
        <c:axPos val="t"/>
        <c:title>
          <c:tx>
            <c:rich>
              <a:bodyPr/>
              <a:lstStyle/>
              <a:p>
                <a:pPr>
                  <a:defRPr sz="525" b="0" i="0" u="none" strike="noStrike" baseline="0">
                    <a:solidFill>
                      <a:srgbClr val="000000"/>
                    </a:solidFill>
                    <a:latin typeface="ＭＳ Ｐゴシック"/>
                    <a:ea typeface="ＭＳ Ｐゴシック"/>
                    <a:cs typeface="ＭＳ Ｐゴシック"/>
                  </a:defRPr>
                </a:pPr>
                <a:r>
                  <a:rPr lang="ja-JP" altLang="en-US" sz="1375" b="1" i="0" u="none" strike="noStrike" baseline="0">
                    <a:solidFill>
                      <a:srgbClr val="000000"/>
                    </a:solidFill>
                    <a:latin typeface="ＭＳ Ｐゴシック"/>
                    <a:ea typeface="ＭＳ Ｐゴシック"/>
                  </a:rPr>
                  <a:t>撮影頻度（個体/日）</a:t>
                </a:r>
              </a:p>
            </c:rich>
          </c:tx>
          <c:layout>
            <c:manualLayout>
              <c:xMode val="edge"/>
              <c:yMode val="edge"/>
              <c:x val="0.42610059549916751"/>
              <c:y val="4.357315907117844E-3"/>
            </c:manualLayout>
          </c:layout>
          <c:overlay val="0"/>
          <c:spPr>
            <a:noFill/>
            <a:ln w="25400">
              <a:noFill/>
            </a:ln>
          </c:spPr>
        </c:title>
        <c:numFmt formatCode="0.00_ "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137794304"/>
        <c:crosses val="autoZero"/>
        <c:crossBetween val="between"/>
      </c:valAx>
      <c:spPr>
        <a:solidFill>
          <a:srgbClr val="FFFFFF"/>
        </a:solidFill>
        <a:ln w="3175">
          <a:solidFill>
            <a:srgbClr val="000000"/>
          </a:solidFill>
          <a:prstDash val="solid"/>
        </a:ln>
      </c:spPr>
    </c:plotArea>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0" tint="-0.499984740745262"/>
  </sheetPr>
  <sheetViews>
    <sheetView zoomScale="92" workbookViewId="0"/>
  </sheetViews>
  <pageMargins left="0.75" right="0.75" top="1" bottom="1" header="0.51200000000000001" footer="0.51200000000000001"/>
  <pageSetup paperSize="9" orientation="portrait" r:id="rId1"/>
  <headerFooter alignWithMargins="0"/>
  <drawing r:id="rId2"/>
</chartsheet>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2286000</xdr:colOff>
      <xdr:row>4</xdr:row>
      <xdr:rowOff>106680</xdr:rowOff>
    </xdr:from>
    <xdr:to>
      <xdr:col>4</xdr:col>
      <xdr:colOff>1358265</xdr:colOff>
      <xdr:row>6</xdr:row>
      <xdr:rowOff>70485</xdr:rowOff>
    </xdr:to>
    <xdr:sp macro="" textlink="">
      <xdr:nvSpPr>
        <xdr:cNvPr id="3" name="Text Box 64"/>
        <xdr:cNvSpPr txBox="1">
          <a:spLocks noChangeArrowheads="1"/>
        </xdr:cNvSpPr>
      </xdr:nvSpPr>
      <xdr:spPr bwMode="auto">
        <a:xfrm>
          <a:off x="6332220" y="1135380"/>
          <a:ext cx="2577465" cy="45148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998220</xdr:colOff>
      <xdr:row>1</xdr:row>
      <xdr:rowOff>205740</xdr:rowOff>
    </xdr:to>
    <xdr:sp macro="" textlink="">
      <xdr:nvSpPr>
        <xdr:cNvPr id="2" name="正方形/長方形 1"/>
        <xdr:cNvSpPr/>
      </xdr:nvSpPr>
      <xdr:spPr>
        <a:xfrm>
          <a:off x="0" y="266700"/>
          <a:ext cx="3390900" cy="20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6</xdr:col>
      <xdr:colOff>944880</xdr:colOff>
      <xdr:row>0</xdr:row>
      <xdr:rowOff>71120</xdr:rowOff>
    </xdr:from>
    <xdr:to>
      <xdr:col>8</xdr:col>
      <xdr:colOff>1175385</xdr:colOff>
      <xdr:row>1</xdr:row>
      <xdr:rowOff>258445</xdr:rowOff>
    </xdr:to>
    <xdr:sp macro="" textlink="">
      <xdr:nvSpPr>
        <xdr:cNvPr id="10" name="Text Box 64"/>
        <xdr:cNvSpPr txBox="1">
          <a:spLocks noChangeArrowheads="1"/>
        </xdr:cNvSpPr>
      </xdr:nvSpPr>
      <xdr:spPr bwMode="auto">
        <a:xfrm>
          <a:off x="8183880" y="71120"/>
          <a:ext cx="2577465" cy="45402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twoCellAnchor>
    <xdr:from>
      <xdr:col>4</xdr:col>
      <xdr:colOff>1104472</xdr:colOff>
      <xdr:row>4</xdr:row>
      <xdr:rowOff>34246</xdr:rowOff>
    </xdr:from>
    <xdr:to>
      <xdr:col>9</xdr:col>
      <xdr:colOff>207880</xdr:colOff>
      <xdr:row>5</xdr:row>
      <xdr:rowOff>69777</xdr:rowOff>
    </xdr:to>
    <xdr:grpSp>
      <xdr:nvGrpSpPr>
        <xdr:cNvPr id="11" name="グループ化 10"/>
        <xdr:cNvGrpSpPr/>
      </xdr:nvGrpSpPr>
      <xdr:grpSpPr>
        <a:xfrm>
          <a:off x="6268143" y="1195175"/>
          <a:ext cx="5289055" cy="264131"/>
          <a:chOff x="5257800" y="948520"/>
          <a:chExt cx="5962556" cy="297351"/>
        </a:xfrm>
        <a:noFill/>
      </xdr:grpSpPr>
      <xdr:sp macro="" textlink="">
        <xdr:nvSpPr>
          <xdr:cNvPr id="12" name="テキスト ボックス 11"/>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13" name="正方形/長方形 12"/>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7</xdr:col>
      <xdr:colOff>779929</xdr:colOff>
      <xdr:row>5</xdr:row>
      <xdr:rowOff>89646</xdr:rowOff>
    </xdr:from>
    <xdr:to>
      <xdr:col>11</xdr:col>
      <xdr:colOff>890642</xdr:colOff>
      <xdr:row>7</xdr:row>
      <xdr:rowOff>151501</xdr:rowOff>
    </xdr:to>
    <xdr:grpSp>
      <xdr:nvGrpSpPr>
        <xdr:cNvPr id="14" name="グループ化 13"/>
        <xdr:cNvGrpSpPr/>
      </xdr:nvGrpSpPr>
      <xdr:grpSpPr>
        <a:xfrm>
          <a:off x="9654988" y="1479175"/>
          <a:ext cx="5059230" cy="711797"/>
          <a:chOff x="7593495" y="1374253"/>
          <a:chExt cx="4593417" cy="717700"/>
        </a:xfrm>
      </xdr:grpSpPr>
      <xdr:sp macro="" textlink="">
        <xdr:nvSpPr>
          <xdr:cNvPr id="15" name="テキスト ボックス 14"/>
          <xdr:cNvSpPr txBox="1"/>
        </xdr:nvSpPr>
        <xdr:spPr>
          <a:xfrm>
            <a:off x="7593495" y="1374253"/>
            <a:ext cx="4593417" cy="7177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要確認</a:t>
            </a:r>
            <a:r>
              <a:rPr kumimoji="1" lang="ja-JP" altLang="en-US" sz="1000">
                <a:latin typeface="ＭＳ Ｐゴシック" panose="020B0600070205080204" pitchFamily="50" charset="-128"/>
                <a:ea typeface="ＭＳ Ｐゴシック" panose="020B0600070205080204" pitchFamily="50" charset="-128"/>
              </a:rPr>
              <a:t>（問題ない場合もありますが、念のため再度確認をお願いします）</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16" name="正方形/長方形 15"/>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7" name="正方形/長方形 16"/>
          <xdr:cNvSpPr/>
        </xdr:nvSpPr>
        <xdr:spPr>
          <a:xfrm>
            <a:off x="7642538" y="1798983"/>
            <a:ext cx="460513" cy="155713"/>
          </a:xfrm>
          <a:prstGeom prst="rect">
            <a:avLst/>
          </a:prstGeom>
          <a:solidFill>
            <a:srgbClr val="FDE9D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79744</xdr:colOff>
      <xdr:row>44</xdr:row>
      <xdr:rowOff>79743</xdr:rowOff>
    </xdr:from>
    <xdr:to>
      <xdr:col>10</xdr:col>
      <xdr:colOff>169108</xdr:colOff>
      <xdr:row>47</xdr:row>
      <xdr:rowOff>797072</xdr:rowOff>
    </xdr:to>
    <xdr:pic>
      <xdr:nvPicPr>
        <xdr:cNvPr id="2" name="図 1"/>
        <xdr:cNvPicPr>
          <a:picLocks noChangeAspect="1"/>
        </xdr:cNvPicPr>
      </xdr:nvPicPr>
      <xdr:blipFill rotWithShape="1">
        <a:blip xmlns:r="http://schemas.openxmlformats.org/officeDocument/2006/relationships" r:embed="rId1"/>
        <a:srcRect l="1876" t="39931" r="49993" b="45845"/>
        <a:stretch/>
      </xdr:blipFill>
      <xdr:spPr>
        <a:xfrm>
          <a:off x="1390384" y="9178023"/>
          <a:ext cx="7669087" cy="1265970"/>
        </a:xfrm>
        <a:prstGeom prst="rect">
          <a:avLst/>
        </a:prstGeom>
      </xdr:spPr>
    </xdr:pic>
    <xdr:clientData/>
  </xdr:twoCellAnchor>
  <xdr:twoCellAnchor>
    <xdr:from>
      <xdr:col>1</xdr:col>
      <xdr:colOff>0</xdr:colOff>
      <xdr:row>19</xdr:row>
      <xdr:rowOff>10160</xdr:rowOff>
    </xdr:from>
    <xdr:to>
      <xdr:col>10</xdr:col>
      <xdr:colOff>20320</xdr:colOff>
      <xdr:row>21</xdr:row>
      <xdr:rowOff>10160</xdr:rowOff>
    </xdr:to>
    <xdr:sp macro="" textlink="">
      <xdr:nvSpPr>
        <xdr:cNvPr id="12" name="正方形/長方形 11"/>
        <xdr:cNvSpPr/>
      </xdr:nvSpPr>
      <xdr:spPr>
        <a:xfrm>
          <a:off x="1310640" y="4071620"/>
          <a:ext cx="5765800" cy="3352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643068</xdr:colOff>
      <xdr:row>0</xdr:row>
      <xdr:rowOff>154193</xdr:rowOff>
    </xdr:from>
    <xdr:to>
      <xdr:col>13</xdr:col>
      <xdr:colOff>1404433</xdr:colOff>
      <xdr:row>3</xdr:row>
      <xdr:rowOff>44824</xdr:rowOff>
    </xdr:to>
    <xdr:sp macro="" textlink="">
      <xdr:nvSpPr>
        <xdr:cNvPr id="13" name="Text Box 64"/>
        <xdr:cNvSpPr txBox="1">
          <a:spLocks noChangeArrowheads="1"/>
        </xdr:cNvSpPr>
      </xdr:nvSpPr>
      <xdr:spPr bwMode="auto">
        <a:xfrm>
          <a:off x="11660692" y="154193"/>
          <a:ext cx="2572235" cy="500231"/>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oneCellAnchor>
    <xdr:from>
      <xdr:col>0</xdr:col>
      <xdr:colOff>258055</xdr:colOff>
      <xdr:row>38</xdr:row>
      <xdr:rowOff>73451</xdr:rowOff>
    </xdr:from>
    <xdr:ext cx="824265" cy="2319483"/>
    <xdr:sp macro="" textlink="">
      <xdr:nvSpPr>
        <xdr:cNvPr id="14" name="テキスト ボックス 13"/>
        <xdr:cNvSpPr txBox="1"/>
      </xdr:nvSpPr>
      <xdr:spPr>
        <a:xfrm>
          <a:off x="258055" y="7666557"/>
          <a:ext cx="824265" cy="2319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50" b="1">
              <a:solidFill>
                <a:schemeClr val="bg1"/>
              </a:solidFill>
              <a:latin typeface="メイリオ" panose="020B0604030504040204" pitchFamily="50" charset="-128"/>
              <a:ea typeface="メイリオ" panose="020B0604030504040204" pitchFamily="50" charset="-128"/>
            </a:rPr>
            <a:t>入力の際の</a:t>
          </a:r>
          <a:endParaRPr kumimoji="1" lang="en-US" altLang="ja-JP" sz="1050" b="1">
            <a:solidFill>
              <a:schemeClr val="bg1"/>
            </a:solidFill>
            <a:latin typeface="メイリオ" panose="020B0604030504040204" pitchFamily="50" charset="-128"/>
            <a:ea typeface="メイリオ" panose="020B0604030504040204" pitchFamily="50" charset="-128"/>
          </a:endParaRPr>
        </a:p>
        <a:p>
          <a:r>
            <a:rPr kumimoji="1" lang="ja-JP" altLang="en-US" sz="1800" b="1">
              <a:solidFill>
                <a:schemeClr val="bg1"/>
              </a:solidFill>
              <a:latin typeface="メイリオ" panose="020B0604030504040204" pitchFamily="50" charset="-128"/>
              <a:ea typeface="メイリオ" panose="020B0604030504040204" pitchFamily="50" charset="-128"/>
            </a:rPr>
            <a:t>　注意事項</a:t>
          </a:r>
        </a:p>
      </xdr:txBody>
    </xdr:sp>
    <xdr:clientData/>
  </xdr:oneCellAnchor>
  <xdr:oneCellAnchor>
    <xdr:from>
      <xdr:col>5</xdr:col>
      <xdr:colOff>523884</xdr:colOff>
      <xdr:row>47</xdr:row>
      <xdr:rowOff>997901</xdr:rowOff>
    </xdr:from>
    <xdr:ext cx="4899762" cy="544028"/>
    <xdr:sp macro="" textlink="">
      <xdr:nvSpPr>
        <xdr:cNvPr id="18" name="テキスト ボックス 17"/>
        <xdr:cNvSpPr txBox="1"/>
      </xdr:nvSpPr>
      <xdr:spPr>
        <a:xfrm>
          <a:off x="4405602" y="10294301"/>
          <a:ext cx="4899762" cy="544028"/>
        </a:xfrm>
        <a:prstGeom prst="rect">
          <a:avLst/>
        </a:prstGeom>
        <a:solidFill>
          <a:schemeClr val="bg1"/>
        </a:solidFill>
        <a:ln w="95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050" b="0">
              <a:solidFill>
                <a:schemeClr val="tx1"/>
              </a:solidFill>
              <a:effectLst/>
              <a:latin typeface="ＭＳ ゴシック" panose="020B0609070205080204" pitchFamily="49" charset="-128"/>
              <a:ea typeface="ＭＳ ゴシック" panose="020B0609070205080204" pitchFamily="49" charset="-128"/>
              <a:cs typeface="+mn-cs"/>
            </a:rPr>
            <a:t>種名が登録されてない標準和名</a:t>
          </a:r>
          <a:r>
            <a:rPr kumimoji="1" lang="en-US" altLang="ja-JP" sz="105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050" b="0">
              <a:solidFill>
                <a:schemeClr val="tx1"/>
              </a:solidFill>
              <a:effectLst/>
              <a:latin typeface="ＭＳ ゴシック" panose="020B0609070205080204" pitchFamily="49" charset="-128"/>
              <a:ea typeface="ＭＳ ゴシック" panose="020B0609070205080204" pitchFamily="49" charset="-128"/>
              <a:cs typeface="+mn-cs"/>
            </a:rPr>
            <a:t>分類群名のため、可能ならば修正が望ましい</a:t>
          </a:r>
          <a:endParaRPr kumimoji="1" lang="en-US" altLang="ja-JP" sz="1050" b="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50" b="0">
              <a:solidFill>
                <a:schemeClr val="tx1"/>
              </a:solidFill>
              <a:effectLst/>
              <a:latin typeface="ＭＳ ゴシック" panose="020B0609070205080204" pitchFamily="49" charset="-128"/>
              <a:ea typeface="ＭＳ ゴシック" panose="020B0609070205080204" pitchFamily="49" charset="-128"/>
              <a:cs typeface="+mn-cs"/>
            </a:rPr>
            <a:t>（例では「タヌキ」と記入が望ましいが、そのままでもよい）</a:t>
          </a:r>
          <a:endParaRPr kumimoji="1" lang="en-US" altLang="ja-JP" sz="1050" b="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xdr:col>
      <xdr:colOff>655857</xdr:colOff>
      <xdr:row>47</xdr:row>
      <xdr:rowOff>997472</xdr:rowOff>
    </xdr:from>
    <xdr:ext cx="2294677" cy="481703"/>
    <xdr:sp macro="" textlink="">
      <xdr:nvSpPr>
        <xdr:cNvPr id="19" name="テキスト ボックス 18"/>
        <xdr:cNvSpPr txBox="1"/>
      </xdr:nvSpPr>
      <xdr:spPr>
        <a:xfrm>
          <a:off x="1964704" y="10293872"/>
          <a:ext cx="2294677" cy="481703"/>
        </a:xfrm>
        <a:prstGeom prst="rect">
          <a:avLst/>
        </a:prstGeom>
        <a:solidFill>
          <a:schemeClr val="bg1"/>
        </a:solidFill>
        <a:ln w="95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050" b="0">
              <a:solidFill>
                <a:schemeClr val="tx1"/>
              </a:solidFill>
              <a:effectLst/>
              <a:latin typeface="ＭＳ ゴシック" panose="020B0609070205080204" pitchFamily="49" charset="-128"/>
              <a:ea typeface="ＭＳ ゴシック" panose="020B0609070205080204" pitchFamily="49" charset="-128"/>
              <a:cs typeface="+mn-cs"/>
            </a:rPr>
            <a:t>時刻</a:t>
          </a:r>
          <a:r>
            <a:rPr kumimoji="1" lang="ja-JP" altLang="ja-JP" sz="1050" b="0">
              <a:solidFill>
                <a:schemeClr val="tx1"/>
              </a:solidFill>
              <a:effectLst/>
              <a:latin typeface="ＭＳ ゴシック" panose="020B0609070205080204" pitchFamily="49" charset="-128"/>
              <a:ea typeface="ＭＳ ゴシック" panose="020B0609070205080204" pitchFamily="49" charset="-128"/>
              <a:cs typeface="+mn-cs"/>
            </a:rPr>
            <a:t>（必須項目）が未入力のため、</a:t>
          </a:r>
          <a:endParaRPr kumimoji="1" lang="en-US" altLang="ja-JP" sz="1050" b="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ja-JP" sz="1050" b="0">
              <a:solidFill>
                <a:schemeClr val="tx1"/>
              </a:solidFill>
              <a:effectLst/>
              <a:latin typeface="ＭＳ ゴシック" panose="020B0609070205080204" pitchFamily="49" charset="-128"/>
              <a:ea typeface="ＭＳ ゴシック" panose="020B0609070205080204" pitchFamily="49" charset="-128"/>
              <a:cs typeface="+mn-cs"/>
            </a:rPr>
            <a:t>修正が必要（</a:t>
          </a:r>
          <a:r>
            <a:rPr kumimoji="1" lang="ja-JP" altLang="en-US" sz="1050" b="0">
              <a:solidFill>
                <a:schemeClr val="tx1"/>
              </a:solidFill>
              <a:effectLst/>
              <a:latin typeface="ＭＳ ゴシック" panose="020B0609070205080204" pitchFamily="49" charset="-128"/>
              <a:ea typeface="ＭＳ ゴシック" panose="020B0609070205080204" pitchFamily="49" charset="-128"/>
              <a:cs typeface="+mn-cs"/>
            </a:rPr>
            <a:t>時刻を入力</a:t>
          </a:r>
          <a:r>
            <a:rPr kumimoji="1" lang="ja-JP" altLang="ja-JP" sz="1050" b="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050">
            <a:effectLst/>
            <a:latin typeface="ＭＳ ゴシック" panose="020B0609070205080204" pitchFamily="49" charset="-128"/>
            <a:ea typeface="ＭＳ ゴシック" panose="020B0609070205080204" pitchFamily="49" charset="-128"/>
          </a:endParaRPr>
        </a:p>
      </xdr:txBody>
    </xdr:sp>
    <xdr:clientData/>
  </xdr:oneCellAnchor>
  <xdr:oneCellAnchor>
    <xdr:from>
      <xdr:col>4</xdr:col>
      <xdr:colOff>150720</xdr:colOff>
      <xdr:row>42</xdr:row>
      <xdr:rowOff>38294</xdr:rowOff>
    </xdr:from>
    <xdr:ext cx="748923" cy="276944"/>
    <xdr:sp macro="" textlink="">
      <xdr:nvSpPr>
        <xdr:cNvPr id="20" name="テキスト ボックス 19"/>
        <xdr:cNvSpPr txBox="1"/>
      </xdr:nvSpPr>
      <xdr:spPr>
        <a:xfrm>
          <a:off x="3389220" y="8770814"/>
          <a:ext cx="748923" cy="27694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必須項目</a:t>
          </a:r>
        </a:p>
      </xdr:txBody>
    </xdr:sp>
    <xdr:clientData/>
  </xdr:oneCellAnchor>
  <xdr:twoCellAnchor>
    <xdr:from>
      <xdr:col>1</xdr:col>
      <xdr:colOff>930349</xdr:colOff>
      <xdr:row>43</xdr:row>
      <xdr:rowOff>129168</xdr:rowOff>
    </xdr:from>
    <xdr:to>
      <xdr:col>4</xdr:col>
      <xdr:colOff>525182</xdr:colOff>
      <xdr:row>45</xdr:row>
      <xdr:rowOff>150628</xdr:rowOff>
    </xdr:to>
    <xdr:cxnSp macro="">
      <xdr:nvCxnSpPr>
        <xdr:cNvPr id="21" name="直線矢印コネクタ 20"/>
        <xdr:cNvCxnSpPr>
          <a:stCxn id="20" idx="2"/>
        </xdr:cNvCxnSpPr>
      </xdr:nvCxnSpPr>
      <xdr:spPr>
        <a:xfrm flipH="1">
          <a:off x="2240989" y="9044568"/>
          <a:ext cx="1522693" cy="3872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523777</xdr:colOff>
      <xdr:row>43</xdr:row>
      <xdr:rowOff>123745</xdr:rowOff>
    </xdr:from>
    <xdr:to>
      <xdr:col>4</xdr:col>
      <xdr:colOff>611373</xdr:colOff>
      <xdr:row>45</xdr:row>
      <xdr:rowOff>70883</xdr:rowOff>
    </xdr:to>
    <xdr:cxnSp macro="">
      <xdr:nvCxnSpPr>
        <xdr:cNvPr id="22" name="直線矢印コネクタ 21"/>
        <xdr:cNvCxnSpPr/>
      </xdr:nvCxnSpPr>
      <xdr:spPr>
        <a:xfrm>
          <a:off x="3762277" y="9039145"/>
          <a:ext cx="87596" cy="31289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538511</xdr:colOff>
      <xdr:row>43</xdr:row>
      <xdr:rowOff>136746</xdr:rowOff>
    </xdr:from>
    <xdr:to>
      <xdr:col>5</xdr:col>
      <xdr:colOff>416442</xdr:colOff>
      <xdr:row>45</xdr:row>
      <xdr:rowOff>62023</xdr:rowOff>
    </xdr:to>
    <xdr:cxnSp macro="">
      <xdr:nvCxnSpPr>
        <xdr:cNvPr id="23" name="直線矢印コネクタ 22"/>
        <xdr:cNvCxnSpPr/>
      </xdr:nvCxnSpPr>
      <xdr:spPr>
        <a:xfrm>
          <a:off x="3777011" y="9052146"/>
          <a:ext cx="510391" cy="29103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363279</xdr:colOff>
      <xdr:row>47</xdr:row>
      <xdr:rowOff>517368</xdr:rowOff>
    </xdr:from>
    <xdr:to>
      <xdr:col>6</xdr:col>
      <xdr:colOff>338402</xdr:colOff>
      <xdr:row>47</xdr:row>
      <xdr:rowOff>1010093</xdr:rowOff>
    </xdr:to>
    <xdr:cxnSp macro="">
      <xdr:nvCxnSpPr>
        <xdr:cNvPr id="24" name="直線矢印コネクタ 23"/>
        <xdr:cNvCxnSpPr/>
      </xdr:nvCxnSpPr>
      <xdr:spPr>
        <a:xfrm flipV="1">
          <a:off x="4234239" y="10164288"/>
          <a:ext cx="737123" cy="4927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542903</xdr:colOff>
      <xdr:row>43</xdr:row>
      <xdr:rowOff>141881</xdr:rowOff>
    </xdr:from>
    <xdr:to>
      <xdr:col>6</xdr:col>
      <xdr:colOff>664535</xdr:colOff>
      <xdr:row>45</xdr:row>
      <xdr:rowOff>44302</xdr:rowOff>
    </xdr:to>
    <xdr:cxnSp macro="">
      <xdr:nvCxnSpPr>
        <xdr:cNvPr id="25" name="直線矢印コネクタ 24"/>
        <xdr:cNvCxnSpPr/>
      </xdr:nvCxnSpPr>
      <xdr:spPr>
        <a:xfrm>
          <a:off x="3781403" y="9057281"/>
          <a:ext cx="1516092" cy="26818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535161</xdr:colOff>
      <xdr:row>43</xdr:row>
      <xdr:rowOff>130038</xdr:rowOff>
    </xdr:from>
    <xdr:to>
      <xdr:col>8</xdr:col>
      <xdr:colOff>17721</xdr:colOff>
      <xdr:row>45</xdr:row>
      <xdr:rowOff>70883</xdr:rowOff>
    </xdr:to>
    <xdr:cxnSp macro="">
      <xdr:nvCxnSpPr>
        <xdr:cNvPr id="26" name="直線矢印コネクタ 25"/>
        <xdr:cNvCxnSpPr/>
      </xdr:nvCxnSpPr>
      <xdr:spPr>
        <a:xfrm>
          <a:off x="3773661" y="9045438"/>
          <a:ext cx="2675340" cy="30660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544675</xdr:colOff>
      <xdr:row>43</xdr:row>
      <xdr:rowOff>134793</xdr:rowOff>
    </xdr:from>
    <xdr:to>
      <xdr:col>6</xdr:col>
      <xdr:colOff>35442</xdr:colOff>
      <xdr:row>45</xdr:row>
      <xdr:rowOff>79744</xdr:rowOff>
    </xdr:to>
    <xdr:cxnSp macro="">
      <xdr:nvCxnSpPr>
        <xdr:cNvPr id="29" name="直線矢印コネクタ 28"/>
        <xdr:cNvCxnSpPr/>
      </xdr:nvCxnSpPr>
      <xdr:spPr>
        <a:xfrm>
          <a:off x="3783175" y="9050193"/>
          <a:ext cx="885227" cy="31071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409859</xdr:colOff>
      <xdr:row>47</xdr:row>
      <xdr:rowOff>519953</xdr:rowOff>
    </xdr:from>
    <xdr:to>
      <xdr:col>9</xdr:col>
      <xdr:colOff>242047</xdr:colOff>
      <xdr:row>47</xdr:row>
      <xdr:rowOff>997901</xdr:rowOff>
    </xdr:to>
    <xdr:cxnSp macro="">
      <xdr:nvCxnSpPr>
        <xdr:cNvPr id="30" name="直線矢印コネクタ 29"/>
        <xdr:cNvCxnSpPr>
          <a:stCxn id="18" idx="0"/>
        </xdr:cNvCxnSpPr>
      </xdr:nvCxnSpPr>
      <xdr:spPr>
        <a:xfrm flipV="1">
          <a:off x="6855483" y="9816353"/>
          <a:ext cx="459717" cy="47794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6</xdr:col>
      <xdr:colOff>417694</xdr:colOff>
      <xdr:row>47</xdr:row>
      <xdr:rowOff>380791</xdr:rowOff>
    </xdr:from>
    <xdr:ext cx="434163" cy="274674"/>
    <xdr:sp macro="" textlink="">
      <xdr:nvSpPr>
        <xdr:cNvPr id="31" name="テキスト ボックス 30"/>
        <xdr:cNvSpPr txBox="1"/>
      </xdr:nvSpPr>
      <xdr:spPr>
        <a:xfrm>
          <a:off x="5061412" y="9677191"/>
          <a:ext cx="434163" cy="274674"/>
        </a:xfrm>
        <a:prstGeom prst="rect">
          <a:avLst/>
        </a:prstGeom>
        <a:noFill/>
        <a:ln w="952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altLang="ja-JP" sz="1050" b="1">
              <a:effectLst/>
              <a:latin typeface="ＭＳ Ｐゴシック" panose="020B0600070205080204" pitchFamily="50" charset="-128"/>
              <a:ea typeface="ＭＳ Ｐゴシック" panose="020B0600070205080204" pitchFamily="50" charset="-128"/>
            </a:rPr>
            <a:t>#</a:t>
          </a:r>
          <a:r>
            <a:rPr lang="en-US" altLang="ja-JP" sz="1050" b="1" baseline="0">
              <a:effectLst/>
              <a:latin typeface="ＭＳ Ｐゴシック" panose="020B0600070205080204" pitchFamily="50" charset="-128"/>
              <a:ea typeface="ＭＳ Ｐゴシック" panose="020B0600070205080204" pitchFamily="50" charset="-128"/>
            </a:rPr>
            <a:t> 1</a:t>
          </a:r>
          <a:endParaRPr lang="ja-JP" altLang="ja-JP" sz="1050" b="1">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249761</xdr:colOff>
      <xdr:row>47</xdr:row>
      <xdr:rowOff>391528</xdr:rowOff>
    </xdr:from>
    <xdr:ext cx="434163" cy="274674"/>
    <xdr:sp macro="" textlink="">
      <xdr:nvSpPr>
        <xdr:cNvPr id="32" name="テキスト ボックス 31"/>
        <xdr:cNvSpPr txBox="1"/>
      </xdr:nvSpPr>
      <xdr:spPr>
        <a:xfrm>
          <a:off x="7322914" y="9687928"/>
          <a:ext cx="434163" cy="274674"/>
        </a:xfrm>
        <a:prstGeom prst="rect">
          <a:avLst/>
        </a:prstGeom>
        <a:noFill/>
        <a:ln w="952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en-US" altLang="ja-JP" sz="105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1050" b="1" baseline="0">
              <a:solidFill>
                <a:schemeClr val="tx1"/>
              </a:solidFill>
              <a:effectLst/>
              <a:latin typeface="ＭＳ Ｐゴシック" panose="020B0600070205080204" pitchFamily="50" charset="-128"/>
              <a:ea typeface="ＭＳ Ｐゴシック" panose="020B0600070205080204" pitchFamily="50" charset="-128"/>
              <a:cs typeface="+mn-cs"/>
            </a:rPr>
            <a:t> 2</a:t>
          </a:r>
          <a:endParaRPr lang="ja-JP" altLang="ja-JP" sz="1050" b="1">
            <a:effectLst/>
            <a:latin typeface="ＭＳ Ｐゴシック" panose="020B0600070205080204" pitchFamily="50" charset="-128"/>
            <a:ea typeface="ＭＳ Ｐゴシック" panose="020B0600070205080204" pitchFamily="50" charset="-128"/>
          </a:endParaRPr>
        </a:p>
      </xdr:txBody>
    </xdr:sp>
    <xdr:clientData/>
  </xdr:oneCellAnchor>
  <xdr:twoCellAnchor editAs="oneCell">
    <xdr:from>
      <xdr:col>0</xdr:col>
      <xdr:colOff>190500</xdr:colOff>
      <xdr:row>3</xdr:row>
      <xdr:rowOff>3266</xdr:rowOff>
    </xdr:from>
    <xdr:to>
      <xdr:col>6</xdr:col>
      <xdr:colOff>396239</xdr:colOff>
      <xdr:row>5</xdr:row>
      <xdr:rowOff>544286</xdr:rowOff>
    </xdr:to>
    <xdr:sp macro="" textlink="">
      <xdr:nvSpPr>
        <xdr:cNvPr id="41" name="Text Box 10"/>
        <xdr:cNvSpPr txBox="1">
          <a:spLocks noChangeArrowheads="1"/>
        </xdr:cNvSpPr>
      </xdr:nvSpPr>
      <xdr:spPr bwMode="auto">
        <a:xfrm>
          <a:off x="190500" y="612866"/>
          <a:ext cx="4832168" cy="780506"/>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200" b="1" i="0" u="sng" strike="noStrike" baseline="0">
              <a:solidFill>
                <a:srgbClr val="0000FF"/>
              </a:solidFill>
              <a:latin typeface="ＭＳ Ｐゴシック"/>
              <a:ea typeface="ＭＳ Ｐゴシック"/>
            </a:rPr>
            <a:t>※</a:t>
          </a:r>
          <a:r>
            <a:rPr lang="ja-JP" altLang="en-US" sz="1200" b="1" i="0" u="sng" strike="noStrike" baseline="0">
              <a:solidFill>
                <a:srgbClr val="0000FF"/>
              </a:solidFill>
              <a:latin typeface="ＭＳ Ｐゴシック"/>
              <a:ea typeface="ＭＳ Ｐゴシック"/>
            </a:rPr>
            <a:t>「 様式</a:t>
          </a:r>
          <a:r>
            <a:rPr lang="en-US" altLang="ja-JP" sz="1200" b="1" i="0" u="sng" strike="noStrike" baseline="0">
              <a:solidFill>
                <a:srgbClr val="0000FF"/>
              </a:solidFill>
              <a:latin typeface="ＭＳ Ｐゴシック"/>
              <a:ea typeface="ＭＳ Ｐゴシック"/>
            </a:rPr>
            <a:t>Ⅰ</a:t>
          </a:r>
          <a:r>
            <a:rPr lang="ja-JP" altLang="en-US" sz="1200" b="1" i="0" u="sng" strike="noStrike" baseline="0">
              <a:solidFill>
                <a:srgbClr val="0000FF"/>
              </a:solidFill>
              <a:latin typeface="ＭＳ Ｐゴシック"/>
              <a:ea typeface="ＭＳ Ｐゴシック"/>
            </a:rPr>
            <a:t>：カメラ設置データ 」シートを最初にご入力ください</a:t>
          </a:r>
        </a:p>
        <a:p>
          <a:pPr algn="l" rtl="0">
            <a:lnSpc>
              <a:spcPts val="1700"/>
            </a:lnSpc>
            <a:defRPr sz="1000"/>
          </a:pPr>
          <a:r>
            <a:rPr lang="ja-JP" altLang="en-US" sz="900" b="0" i="0" u="none" strike="noStrike" baseline="0">
              <a:solidFill>
                <a:srgbClr val="0000FF"/>
              </a:solidFill>
              <a:latin typeface="ＭＳ Ｐゴシック"/>
              <a:ea typeface="ＭＳ Ｐゴシック"/>
            </a:rPr>
            <a:t>調査結果を入力される前に、様式</a:t>
          </a:r>
          <a:r>
            <a:rPr lang="en-US" altLang="ja-JP" sz="900" b="0" i="0" u="none" strike="noStrike" baseline="0">
              <a:solidFill>
                <a:srgbClr val="0000FF"/>
              </a:solidFill>
              <a:latin typeface="ＭＳ Ｐゴシック"/>
              <a:ea typeface="ＭＳ Ｐゴシック"/>
            </a:rPr>
            <a:t>Ⅰ</a:t>
          </a:r>
          <a:r>
            <a:rPr lang="ja-JP" altLang="en-US" sz="900" b="0" i="0" u="none" strike="noStrike" baseline="0">
              <a:solidFill>
                <a:srgbClr val="0000FF"/>
              </a:solidFill>
              <a:latin typeface="ＭＳ Ｐゴシック"/>
              <a:ea typeface="ＭＳ Ｐゴシック"/>
            </a:rPr>
            <a:t>のシートの「フォルダＩＤ（</a:t>
          </a:r>
          <a:r>
            <a:rPr lang="en-US" altLang="ja-JP" sz="900" b="0" i="0" u="none" strike="noStrike" baseline="0">
              <a:solidFill>
                <a:srgbClr val="0000FF"/>
              </a:solidFill>
              <a:latin typeface="ＭＳ Ｐゴシック"/>
              <a:ea typeface="ＭＳ Ｐゴシック"/>
            </a:rPr>
            <a:t>11</a:t>
          </a:r>
          <a:r>
            <a:rPr lang="ja-JP" altLang="en-US" sz="900" b="0" i="0" u="none" strike="noStrike" baseline="0">
              <a:solidFill>
                <a:srgbClr val="0000FF"/>
              </a:solidFill>
              <a:latin typeface="ＭＳ Ｐゴシック"/>
              <a:ea typeface="ＭＳ Ｐゴシック"/>
            </a:rPr>
            <a:t>行目）」へフォルダ</a:t>
          </a:r>
          <a:r>
            <a:rPr lang="en-US" altLang="ja-JP" sz="900" b="0" i="0" u="none" strike="noStrike" baseline="0">
              <a:solidFill>
                <a:srgbClr val="0000FF"/>
              </a:solidFill>
              <a:latin typeface="ＭＳ Ｐゴシック"/>
              <a:ea typeface="ＭＳ Ｐゴシック"/>
            </a:rPr>
            <a:t>ID</a:t>
          </a:r>
          <a:r>
            <a:rPr lang="ja-JP" altLang="en-US" sz="900" b="0" i="0" u="none" strike="noStrike" baseline="0">
              <a:solidFill>
                <a:srgbClr val="0000FF"/>
              </a:solidFill>
              <a:latin typeface="ＭＳ Ｐゴシック"/>
              <a:ea typeface="ＭＳ Ｐゴシック"/>
            </a:rPr>
            <a:t>の入力をお願いします。様式</a:t>
          </a:r>
          <a:r>
            <a:rPr lang="en-US" altLang="ja-JP" sz="900" b="0" i="0" u="none" strike="noStrike" baseline="0">
              <a:solidFill>
                <a:srgbClr val="0000FF"/>
              </a:solidFill>
              <a:latin typeface="ＭＳ Ｐゴシック"/>
              <a:ea typeface="ＭＳ Ｐゴシック"/>
            </a:rPr>
            <a:t>Ⅱ</a:t>
          </a:r>
          <a:r>
            <a:rPr lang="ja-JP" altLang="en-US" sz="900" b="0" i="0" u="none" strike="noStrike" baseline="0">
              <a:solidFill>
                <a:srgbClr val="0000FF"/>
              </a:solidFill>
              <a:latin typeface="ＭＳ Ｐゴシック"/>
              <a:ea typeface="ＭＳ Ｐゴシック"/>
            </a:rPr>
            <a:t>のＡ列には、様式</a:t>
          </a:r>
          <a:r>
            <a:rPr lang="en-US" altLang="ja-JP" sz="900" b="0" i="0" u="none" strike="noStrike" baseline="0">
              <a:solidFill>
                <a:srgbClr val="0000FF"/>
              </a:solidFill>
              <a:latin typeface="ＭＳ Ｐゴシック"/>
              <a:ea typeface="ＭＳ Ｐゴシック"/>
            </a:rPr>
            <a:t>Ⅰ</a:t>
          </a:r>
          <a:r>
            <a:rPr lang="ja-JP" altLang="en-US" sz="900" b="0" i="0" u="none" strike="noStrike" baseline="0">
              <a:solidFill>
                <a:srgbClr val="0000FF"/>
              </a:solidFill>
              <a:latin typeface="ＭＳ Ｐゴシック"/>
              <a:ea typeface="ＭＳ Ｐゴシック"/>
            </a:rPr>
            <a:t>で入力したフォルダＩＤのみ入力できます。</a:t>
          </a:r>
        </a:p>
      </xdr:txBody>
    </xdr:sp>
    <xdr:clientData/>
  </xdr:twoCellAnchor>
  <xdr:twoCellAnchor>
    <xdr:from>
      <xdr:col>9</xdr:col>
      <xdr:colOff>17930</xdr:colOff>
      <xdr:row>5</xdr:row>
      <xdr:rowOff>242046</xdr:rowOff>
    </xdr:from>
    <xdr:to>
      <xdr:col>12</xdr:col>
      <xdr:colOff>881678</xdr:colOff>
      <xdr:row>5</xdr:row>
      <xdr:rowOff>958325</xdr:rowOff>
    </xdr:to>
    <xdr:grpSp>
      <xdr:nvGrpSpPr>
        <xdr:cNvPr id="49" name="グループ化 48"/>
        <xdr:cNvGrpSpPr/>
      </xdr:nvGrpSpPr>
      <xdr:grpSpPr>
        <a:xfrm>
          <a:off x="7458636" y="1093693"/>
          <a:ext cx="5023371" cy="716279"/>
          <a:chOff x="7593495" y="1374253"/>
          <a:chExt cx="4593417" cy="717700"/>
        </a:xfrm>
      </xdr:grpSpPr>
      <xdr:sp macro="" textlink="">
        <xdr:nvSpPr>
          <xdr:cNvPr id="50" name="テキスト ボックス 49"/>
          <xdr:cNvSpPr txBox="1"/>
        </xdr:nvSpPr>
        <xdr:spPr>
          <a:xfrm>
            <a:off x="7593495" y="1374253"/>
            <a:ext cx="4593417" cy="7177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要確認</a:t>
            </a:r>
            <a:r>
              <a:rPr kumimoji="1" lang="ja-JP" altLang="en-US" sz="1000">
                <a:latin typeface="ＭＳ Ｐゴシック" panose="020B0600070205080204" pitchFamily="50" charset="-128"/>
                <a:ea typeface="ＭＳ Ｐゴシック" panose="020B0600070205080204" pitchFamily="50" charset="-128"/>
              </a:rPr>
              <a:t>（問題ない場合もありますが、念のため再度確認をお願いします）</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51" name="正方形/長方形 50"/>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52" name="正方形/長方形 51"/>
          <xdr:cNvSpPr/>
        </xdr:nvSpPr>
        <xdr:spPr>
          <a:xfrm>
            <a:off x="7642538" y="1798983"/>
            <a:ext cx="460513" cy="155713"/>
          </a:xfrm>
          <a:prstGeom prst="rect">
            <a:avLst/>
          </a:prstGeom>
          <a:solidFill>
            <a:srgbClr val="FDE9D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0</xdr:colOff>
      <xdr:row>4</xdr:row>
      <xdr:rowOff>0</xdr:rowOff>
    </xdr:from>
    <xdr:to>
      <xdr:col>12</xdr:col>
      <xdr:colOff>1023769</xdr:colOff>
      <xdr:row>5</xdr:row>
      <xdr:rowOff>148814</xdr:rowOff>
    </xdr:to>
    <xdr:grpSp>
      <xdr:nvGrpSpPr>
        <xdr:cNvPr id="53" name="グループ化 52"/>
        <xdr:cNvGrpSpPr/>
      </xdr:nvGrpSpPr>
      <xdr:grpSpPr>
        <a:xfrm>
          <a:off x="7440706" y="730624"/>
          <a:ext cx="5183392" cy="269837"/>
          <a:chOff x="5257800" y="948520"/>
          <a:chExt cx="5962556" cy="297351"/>
        </a:xfrm>
        <a:noFill/>
      </xdr:grpSpPr>
      <xdr:sp macro="" textlink="">
        <xdr:nvSpPr>
          <xdr:cNvPr id="54" name="テキスト ボックス 53"/>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55" name="正方形/長方形 54"/>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10</xdr:col>
      <xdr:colOff>591671</xdr:colOff>
      <xdr:row>41</xdr:row>
      <xdr:rowOff>107576</xdr:rowOff>
    </xdr:from>
    <xdr:to>
      <xdr:col>16</xdr:col>
      <xdr:colOff>411257</xdr:colOff>
      <xdr:row>47</xdr:row>
      <xdr:rowOff>1232644</xdr:rowOff>
    </xdr:to>
    <xdr:grpSp>
      <xdr:nvGrpSpPr>
        <xdr:cNvPr id="58" name="グループ化 57"/>
        <xdr:cNvGrpSpPr/>
      </xdr:nvGrpSpPr>
      <xdr:grpSpPr>
        <a:xfrm>
          <a:off x="9973236" y="7893423"/>
          <a:ext cx="7157197" cy="2200833"/>
          <a:chOff x="6823264" y="14491449"/>
          <a:chExt cx="6534147" cy="2200833"/>
        </a:xfrm>
      </xdr:grpSpPr>
      <xdr:sp macro="" textlink="">
        <xdr:nvSpPr>
          <xdr:cNvPr id="59" name="テキスト ボックス 58"/>
          <xdr:cNvSpPr txBox="1"/>
        </xdr:nvSpPr>
        <xdr:spPr>
          <a:xfrm>
            <a:off x="6823264" y="14491449"/>
            <a:ext cx="6534147" cy="220083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黄色</a:t>
            </a:r>
            <a:r>
              <a:rPr kumimoji="1" lang="ja-JP" altLang="en-US" sz="12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要修正</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修正願います</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（例：左図</a:t>
            </a:r>
            <a:r>
              <a:rPr kumimoji="1"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 1</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＜エラー</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原因＞</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必須項目なのに未入力、登録されていない</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フォルダ</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ID</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　など</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入力する前に黄色になることがありますが、入力すると消えます</a:t>
            </a:r>
            <a:r>
              <a:rPr kumimoji="1" lang="ja-JP" altLang="en-US" sz="1000" b="0">
                <a:solidFill>
                  <a:schemeClr val="dk1"/>
                </a:solidFill>
                <a:effectLst/>
                <a:latin typeface="+mn-lt"/>
                <a:ea typeface="+mn-ea"/>
                <a:cs typeface="+mn-cs"/>
              </a:rPr>
              <a:t>）</a:t>
            </a:r>
            <a:endParaRPr lang="ja-JP" altLang="ja-JP" sz="900">
              <a:effectLst/>
            </a:endParaRPr>
          </a:p>
          <a:p>
            <a:pPr rtl="0" eaLnBrk="1" latinLnBrk="0" hangingPunct="1"/>
            <a:r>
              <a:rPr kumimoji="1" lang="ja-JP" altLang="en-US" sz="105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⇒そのままではデータを解析に使用できず集計対象外となるため、後日問い合わせとなります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薄オレンジ色</a:t>
            </a:r>
            <a:r>
              <a:rPr kumimoji="1" lang="en-US" altLang="ja-JP" sz="1200" b="1"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要確認</a:t>
            </a:r>
            <a:r>
              <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確認願います  </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（例：左図</a:t>
            </a:r>
            <a:r>
              <a:rPr kumimoji="1"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 2</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800" b="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050" b="0">
                <a:solidFill>
                  <a:schemeClr val="dk1"/>
                </a:solidFill>
                <a:effectLst/>
                <a:latin typeface="ＭＳ Ｐゴシック" panose="020B0600070205080204" pitchFamily="50" charset="-128"/>
                <a:ea typeface="ＭＳ Ｐゴシック" panose="020B0600070205080204" pitchFamily="50" charset="-128"/>
                <a:cs typeface="+mn-cs"/>
              </a:rPr>
              <a:t>　　　　　　＜エラーの原因＞　未入力の可能性、登録された標準和名</a:t>
            </a:r>
            <a:r>
              <a:rPr kumimoji="1"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50" b="0">
                <a:solidFill>
                  <a:schemeClr val="dk1"/>
                </a:solidFill>
                <a:effectLst/>
                <a:latin typeface="ＭＳ Ｐゴシック" panose="020B0600070205080204" pitchFamily="50" charset="-128"/>
                <a:ea typeface="ＭＳ Ｐゴシック" panose="020B0600070205080204" pitchFamily="50" charset="-128"/>
                <a:cs typeface="+mn-cs"/>
              </a:rPr>
              <a:t>分類群名と異なる種名</a:t>
            </a:r>
            <a:r>
              <a:rPr kumimoji="1"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50" b="0">
                <a:solidFill>
                  <a:schemeClr val="dk1"/>
                </a:solidFill>
                <a:effectLst/>
                <a:latin typeface="ＭＳ Ｐゴシック" panose="020B0600070205080204" pitchFamily="50" charset="-128"/>
                <a:ea typeface="ＭＳ Ｐゴシック" panose="020B0600070205080204" pitchFamily="50" charset="-128"/>
                <a:cs typeface="+mn-cs"/>
              </a:rPr>
              <a:t>分類群名　など</a:t>
            </a:r>
            <a:endParaRPr lang="ja-JP" altLang="ja-JP" sz="1050">
              <a:effectLst/>
              <a:latin typeface="ＭＳ Ｐゴシック" panose="020B0600070205080204" pitchFamily="50" charset="-128"/>
              <a:ea typeface="ＭＳ Ｐゴシック" panose="020B0600070205080204" pitchFamily="50" charset="-128"/>
            </a:endParaRPr>
          </a:p>
          <a:p>
            <a:pPr rtl="0" eaLnBrk="1" latinLnBrk="0" hangingPunct="1"/>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1"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⇒そのままで</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も</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問題</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ありませんが</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問合せになる可能性</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が</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あります。</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改めて確認・修正をお願いします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ja-JP" sz="1050" b="1">
                <a:solidFill>
                  <a:schemeClr val="dk1"/>
                </a:solidFill>
                <a:effectLst/>
                <a:latin typeface="+mn-lt"/>
                <a:ea typeface="+mn-ea"/>
                <a:cs typeface="+mn-cs"/>
              </a:rPr>
              <a:t>　　　　 </a:t>
            </a:r>
            <a:r>
              <a:rPr kumimoji="1" lang="en-US" altLang="ja-JP" sz="1050" b="1">
                <a:solidFill>
                  <a:schemeClr val="dk1"/>
                </a:solidFill>
                <a:effectLst/>
                <a:latin typeface="+mn-lt"/>
                <a:ea typeface="+mn-ea"/>
                <a:cs typeface="+mn-cs"/>
              </a:rPr>
              <a:t>  </a:t>
            </a:r>
            <a:r>
              <a:rPr kumimoji="1" lang="ja-JP" altLang="en-US" sz="105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灰色</a:t>
            </a:r>
            <a:r>
              <a:rPr kumimoji="1" lang="en-US" altLang="ja-JP" sz="1100" b="1" baseline="0">
                <a:solidFill>
                  <a:schemeClr val="dk1"/>
                </a:solidFill>
                <a:effectLst/>
                <a:latin typeface="+mn-lt"/>
                <a:ea typeface="+mn-ea"/>
                <a:cs typeface="+mn-cs"/>
              </a:rPr>
              <a:t> </a:t>
            </a:r>
            <a:r>
              <a:rPr kumimoji="1" lang="ja-JP" altLang="en-US" sz="1100" b="0" baseline="0">
                <a:solidFill>
                  <a:schemeClr val="dk1"/>
                </a:solidFill>
                <a:effectLst/>
                <a:latin typeface="+mn-lt"/>
                <a:ea typeface="+mn-ea"/>
                <a:cs typeface="+mn-cs"/>
              </a:rPr>
              <a:t>入力する必要はありません</a:t>
            </a:r>
            <a:endParaRPr lang="ja-JP" altLang="ja-JP" sz="1100" b="0">
              <a:effectLst/>
            </a:endParaRPr>
          </a:p>
          <a:p>
            <a:pPr rtl="0" eaLnBrk="1" latinLnBrk="0" hangingPunct="1"/>
            <a:r>
              <a:rPr kumimoji="1" lang="ja-JP" altLang="ja-JP" sz="1050" b="0">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　　自動的に入力されるか、入力の必要がない部分です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endParaRPr lang="ja-JP" altLang="ja-JP" sz="1100" b="1">
              <a:effectLst/>
              <a:latin typeface="ＭＳ Ｐゴシック" panose="020B0600070205080204" pitchFamily="50" charset="-128"/>
              <a:ea typeface="ＭＳ Ｐゴシック" panose="020B0600070205080204" pitchFamily="50" charset="-128"/>
            </a:endParaRPr>
          </a:p>
        </xdr:txBody>
      </xdr:sp>
      <xdr:sp macro="" textlink="">
        <xdr:nvSpPr>
          <xdr:cNvPr id="60" name="正方形/長方形 59"/>
          <xdr:cNvSpPr/>
        </xdr:nvSpPr>
        <xdr:spPr>
          <a:xfrm>
            <a:off x="6945631" y="15442379"/>
            <a:ext cx="418876" cy="151728"/>
          </a:xfrm>
          <a:prstGeom prst="rect">
            <a:avLst/>
          </a:prstGeom>
          <a:solidFill>
            <a:srgbClr val="FDE9D9"/>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xdr:cNvSpPr/>
        </xdr:nvSpPr>
        <xdr:spPr>
          <a:xfrm>
            <a:off x="6934202" y="14563164"/>
            <a:ext cx="418876" cy="151727"/>
          </a:xfrm>
          <a:prstGeom prst="rect">
            <a:avLst/>
          </a:prstGeom>
          <a:solidFill>
            <a:srgbClr val="FFFF00"/>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xdr:cNvSpPr/>
        </xdr:nvSpPr>
        <xdr:spPr>
          <a:xfrm>
            <a:off x="6954598" y="16168521"/>
            <a:ext cx="418876" cy="151728"/>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176625</xdr:colOff>
      <xdr:row>53</xdr:row>
      <xdr:rowOff>116412</xdr:rowOff>
    </xdr:from>
    <xdr:to>
      <xdr:col>9</xdr:col>
      <xdr:colOff>1757522</xdr:colOff>
      <xdr:row>90</xdr:row>
      <xdr:rowOff>4700</xdr:rowOff>
    </xdr:to>
    <xdr:grpSp>
      <xdr:nvGrpSpPr>
        <xdr:cNvPr id="69" name="グループ化 68"/>
        <xdr:cNvGrpSpPr/>
      </xdr:nvGrpSpPr>
      <xdr:grpSpPr>
        <a:xfrm>
          <a:off x="1561672" y="11645024"/>
          <a:ext cx="7636556" cy="6522170"/>
          <a:chOff x="403760" y="14913924"/>
          <a:chExt cx="7328808" cy="5870401"/>
        </a:xfrm>
      </xdr:grpSpPr>
      <xdr:grpSp>
        <xdr:nvGrpSpPr>
          <xdr:cNvPr id="70" name="グループ化 69"/>
          <xdr:cNvGrpSpPr/>
        </xdr:nvGrpSpPr>
        <xdr:grpSpPr>
          <a:xfrm>
            <a:off x="403760" y="14913924"/>
            <a:ext cx="7328808" cy="5870401"/>
            <a:chOff x="490846" y="14951529"/>
            <a:chExt cx="7744689" cy="5825869"/>
          </a:xfrm>
        </xdr:grpSpPr>
        <xdr:sp macro="" textlink="">
          <xdr:nvSpPr>
            <xdr:cNvPr id="72" name="正方形/長方形 71"/>
            <xdr:cNvSpPr/>
          </xdr:nvSpPr>
          <xdr:spPr>
            <a:xfrm>
              <a:off x="490846" y="14951529"/>
              <a:ext cx="7744689" cy="5825869"/>
            </a:xfrm>
            <a:prstGeom prst="rect">
              <a:avLst/>
            </a:prstGeom>
            <a:solidFill>
              <a:schemeClr val="bg1"/>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80"/>
            <xdr:cNvSpPr txBox="1"/>
          </xdr:nvSpPr>
          <xdr:spPr>
            <a:xfrm>
              <a:off x="614695" y="14967857"/>
              <a:ext cx="5866948" cy="75287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r>
                <a:rPr kumimoji="1" lang="en-US" altLang="ja-JP" sz="1600" b="1" u="sng">
                  <a:solidFill>
                    <a:prstClr val="black"/>
                  </a:solidFill>
                  <a:latin typeface="Meiryo UI" panose="020B0604030504040204" pitchFamily="50" charset="-128"/>
                  <a:ea typeface="Meiryo UI" panose="020B0604030504040204" pitchFamily="50" charset="-128"/>
                </a:rPr>
                <a:t>※</a:t>
              </a:r>
              <a:r>
                <a:rPr kumimoji="1" lang="ja-JP" altLang="en-US" sz="1600" b="1" u="sng">
                  <a:solidFill>
                    <a:prstClr val="black"/>
                  </a:solidFill>
                  <a:latin typeface="Meiryo UI" panose="020B0604030504040204" pitchFamily="50" charset="-128"/>
                  <a:ea typeface="Meiryo UI" panose="020B0604030504040204" pitchFamily="50" charset="-128"/>
                </a:rPr>
                <a:t>シート保護の解除と行の追加方法</a:t>
              </a:r>
              <a:endParaRPr kumimoji="1" lang="en-US" altLang="ja-JP" sz="1600" b="1" u="sng">
                <a:solidFill>
                  <a:prstClr val="black"/>
                </a:solidFill>
                <a:latin typeface="Meiryo UI" panose="020B0604030504040204" pitchFamily="50" charset="-128"/>
                <a:ea typeface="Meiryo UI" panose="020B0604030504040204" pitchFamily="50" charset="-128"/>
              </a:endParaRPr>
            </a:p>
            <a:p>
              <a:pPr lvl="0"/>
              <a:r>
                <a:rPr kumimoji="1" lang="ja-JP" altLang="en-US" sz="1200" b="0" u="none">
                  <a:solidFill>
                    <a:prstClr val="black"/>
                  </a:solidFill>
                  <a:latin typeface="Meiryo UI" panose="020B0604030504040204" pitchFamily="50" charset="-128"/>
                  <a:ea typeface="Meiryo UI" panose="020B0604030504040204" pitchFamily="50" charset="-128"/>
                </a:rPr>
                <a:t>・下の図を参考に、❶～❹の手順で進めてください。</a:t>
              </a:r>
              <a:endParaRPr kumimoji="1" lang="en-US" altLang="ja-JP" sz="1200" b="0" u="none">
                <a:solidFill>
                  <a:prstClr val="black"/>
                </a:solidFill>
                <a:latin typeface="Meiryo UI" panose="020B0604030504040204" pitchFamily="50" charset="-128"/>
                <a:ea typeface="Meiryo UI" panose="020B0604030504040204" pitchFamily="50" charset="-128"/>
              </a:endParaRPr>
            </a:p>
          </xdr:txBody>
        </xdr:sp>
        <xdr:pic>
          <xdr:nvPicPr>
            <xdr:cNvPr id="74" name="図 73"/>
            <xdr:cNvPicPr>
              <a:picLocks noChangeAspect="1"/>
            </xdr:cNvPicPr>
          </xdr:nvPicPr>
          <xdr:blipFill>
            <a:blip xmlns:r="http://schemas.openxmlformats.org/officeDocument/2006/relationships" r:embed="rId2"/>
            <a:stretch>
              <a:fillRect/>
            </a:stretch>
          </xdr:blipFill>
          <xdr:spPr>
            <a:xfrm>
              <a:off x="721296" y="15742498"/>
              <a:ext cx="4804015" cy="1283617"/>
            </a:xfrm>
            <a:prstGeom prst="rect">
              <a:avLst/>
            </a:prstGeom>
          </xdr:spPr>
        </xdr:pic>
        <xdr:sp macro="" textlink="">
          <xdr:nvSpPr>
            <xdr:cNvPr id="75" name="正方形/長方形 74">
              <a:extLst>
                <a:ext uri="{FF2B5EF4-FFF2-40B4-BE49-F238E27FC236}">
                  <a16:creationId xmlns:a16="http://schemas.microsoft.com/office/drawing/2014/main" id="{87EC31D8-EC09-4437-8BE8-64AC1C1913BC}"/>
                </a:ext>
              </a:extLst>
            </xdr:cNvPr>
            <xdr:cNvSpPr/>
          </xdr:nvSpPr>
          <xdr:spPr>
            <a:xfrm>
              <a:off x="6229610" y="15729783"/>
              <a:ext cx="1932721" cy="954666"/>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Meiryo UI" panose="020B0604030504040204" pitchFamily="50" charset="-128"/>
                  <a:ea typeface="Meiryo UI" panose="020B0604030504040204" pitchFamily="50" charset="-128"/>
                </a:rPr>
                <a:t>❶</a:t>
              </a:r>
              <a:r>
                <a:rPr kumimoji="1" lang="ja-JP" altLang="en-US" sz="1100">
                  <a:solidFill>
                    <a:schemeClr val="tx1"/>
                  </a:solidFill>
                  <a:latin typeface="Meiryo UI" panose="020B0604030504040204" pitchFamily="50" charset="-128"/>
                  <a:ea typeface="Meiryo UI" panose="020B0604030504040204" pitchFamily="50" charset="-128"/>
                </a:rPr>
                <a:t> ファイルの上部メニューから「校閲」を選び、</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「シート保護の解除」をクリック</a:t>
              </a:r>
            </a:p>
          </xdr:txBody>
        </xdr:sp>
        <xdr:cxnSp macro="">
          <xdr:nvCxnSpPr>
            <xdr:cNvPr id="76" name="直線コネクタ 75">
              <a:extLst>
                <a:ext uri="{FF2B5EF4-FFF2-40B4-BE49-F238E27FC236}">
                  <a16:creationId xmlns:a16="http://schemas.microsoft.com/office/drawing/2014/main" id="{0A5C0000-B700-453B-9CA1-F7FDA1152BB9}"/>
                </a:ext>
              </a:extLst>
            </xdr:cNvPr>
            <xdr:cNvCxnSpPr>
              <a:cxnSpLocks/>
            </xdr:cNvCxnSpPr>
          </xdr:nvCxnSpPr>
          <xdr:spPr>
            <a:xfrm flipH="1">
              <a:off x="2886560" y="15937217"/>
              <a:ext cx="3309729" cy="23998"/>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77" name="正方形/長方形 76">
              <a:extLst>
                <a:ext uri="{FF2B5EF4-FFF2-40B4-BE49-F238E27FC236}">
                  <a16:creationId xmlns:a16="http://schemas.microsoft.com/office/drawing/2014/main" id="{87EC31D8-EC09-4437-8BE8-64AC1C1913BC}"/>
                </a:ext>
              </a:extLst>
            </xdr:cNvPr>
            <xdr:cNvSpPr/>
          </xdr:nvSpPr>
          <xdr:spPr>
            <a:xfrm>
              <a:off x="3333261" y="16042490"/>
              <a:ext cx="354026" cy="420782"/>
            </a:xfrm>
            <a:prstGeom prst="rect">
              <a:avLst/>
            </a:prstGeom>
            <a:no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xnSp macro="">
          <xdr:nvCxnSpPr>
            <xdr:cNvPr id="78" name="直線コネクタ 77">
              <a:extLst>
                <a:ext uri="{FF2B5EF4-FFF2-40B4-BE49-F238E27FC236}">
                  <a16:creationId xmlns:a16="http://schemas.microsoft.com/office/drawing/2014/main" id="{0A5C0000-B700-453B-9CA1-F7FDA1152BB9}"/>
                </a:ext>
              </a:extLst>
            </xdr:cNvPr>
            <xdr:cNvCxnSpPr>
              <a:cxnSpLocks/>
            </xdr:cNvCxnSpPr>
          </xdr:nvCxnSpPr>
          <xdr:spPr>
            <a:xfrm flipH="1">
              <a:off x="3687287" y="15936824"/>
              <a:ext cx="2535146" cy="333244"/>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79" name="図 78"/>
            <xdr:cNvPicPr>
              <a:picLocks noChangeAspect="1"/>
            </xdr:cNvPicPr>
          </xdr:nvPicPr>
          <xdr:blipFill>
            <a:blip xmlns:r="http://schemas.openxmlformats.org/officeDocument/2006/relationships" r:embed="rId3"/>
            <a:stretch>
              <a:fillRect/>
            </a:stretch>
          </xdr:blipFill>
          <xdr:spPr>
            <a:xfrm>
              <a:off x="711789" y="17280138"/>
              <a:ext cx="5189989" cy="998200"/>
            </a:xfrm>
            <a:prstGeom prst="rect">
              <a:avLst/>
            </a:prstGeom>
          </xdr:spPr>
        </xdr:pic>
        <xdr:sp macro="" textlink="">
          <xdr:nvSpPr>
            <xdr:cNvPr id="80" name="正方形/長方形 79">
              <a:extLst>
                <a:ext uri="{FF2B5EF4-FFF2-40B4-BE49-F238E27FC236}">
                  <a16:creationId xmlns:a16="http://schemas.microsoft.com/office/drawing/2014/main" id="{87EC31D8-EC09-4437-8BE8-64AC1C1913BC}"/>
                </a:ext>
              </a:extLst>
            </xdr:cNvPr>
            <xdr:cNvSpPr/>
          </xdr:nvSpPr>
          <xdr:spPr>
            <a:xfrm>
              <a:off x="6211641" y="17052994"/>
              <a:ext cx="1941539" cy="1401698"/>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❷ 行を挿入・追加したい場所の行全体を選択し、右クリックして「コピー」を選択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このとき必ず、データを入力した範囲内で行を選択するようにしてください</a:t>
              </a:r>
            </a:p>
          </xdr:txBody>
        </xdr:sp>
        <xdr:cxnSp macro="">
          <xdr:nvCxnSpPr>
            <xdr:cNvPr id="81" name="直線コネクタ 80">
              <a:extLst>
                <a:ext uri="{FF2B5EF4-FFF2-40B4-BE49-F238E27FC236}">
                  <a16:creationId xmlns:a16="http://schemas.microsoft.com/office/drawing/2014/main" id="{0A5C0000-B700-453B-9CA1-F7FDA1152BB9}"/>
                </a:ext>
              </a:extLst>
            </xdr:cNvPr>
            <xdr:cNvCxnSpPr>
              <a:cxnSpLocks/>
            </xdr:cNvCxnSpPr>
          </xdr:nvCxnSpPr>
          <xdr:spPr>
            <a:xfrm flipH="1">
              <a:off x="1591872" y="17191460"/>
              <a:ext cx="4621412" cy="6249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cxnSp macro="">
          <xdr:nvCxnSpPr>
            <xdr:cNvPr id="82" name="直線コネクタ 81">
              <a:extLst>
                <a:ext uri="{FF2B5EF4-FFF2-40B4-BE49-F238E27FC236}">
                  <a16:creationId xmlns:a16="http://schemas.microsoft.com/office/drawing/2014/main" id="{0A5C0000-B700-453B-9CA1-F7FDA1152BB9}"/>
                </a:ext>
              </a:extLst>
            </xdr:cNvPr>
            <xdr:cNvCxnSpPr>
              <a:cxnSpLocks/>
            </xdr:cNvCxnSpPr>
          </xdr:nvCxnSpPr>
          <xdr:spPr>
            <a:xfrm flipH="1" flipV="1">
              <a:off x="6008096" y="17724042"/>
              <a:ext cx="269241" cy="1548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83" name="図 82"/>
            <xdr:cNvPicPr>
              <a:picLocks noChangeAspect="1"/>
            </xdr:cNvPicPr>
          </xdr:nvPicPr>
          <xdr:blipFill>
            <a:blip xmlns:r="http://schemas.openxmlformats.org/officeDocument/2006/relationships" r:embed="rId4"/>
            <a:stretch>
              <a:fillRect/>
            </a:stretch>
          </xdr:blipFill>
          <xdr:spPr>
            <a:xfrm>
              <a:off x="724525" y="18623000"/>
              <a:ext cx="5177253" cy="862799"/>
            </a:xfrm>
            <a:prstGeom prst="rect">
              <a:avLst/>
            </a:prstGeom>
          </xdr:spPr>
        </xdr:pic>
        <xdr:pic>
          <xdr:nvPicPr>
            <xdr:cNvPr id="84" name="図 83"/>
            <xdr:cNvPicPr>
              <a:picLocks noChangeAspect="1"/>
            </xdr:cNvPicPr>
          </xdr:nvPicPr>
          <xdr:blipFill>
            <a:blip xmlns:r="http://schemas.openxmlformats.org/officeDocument/2006/relationships" r:embed="rId5"/>
            <a:stretch>
              <a:fillRect/>
            </a:stretch>
          </xdr:blipFill>
          <xdr:spPr>
            <a:xfrm>
              <a:off x="710499" y="19770492"/>
              <a:ext cx="5240047" cy="871937"/>
            </a:xfrm>
            <a:prstGeom prst="rect">
              <a:avLst/>
            </a:prstGeom>
          </xdr:spPr>
        </xdr:pic>
        <xdr:sp macro="" textlink="">
          <xdr:nvSpPr>
            <xdr:cNvPr id="85" name="正方形/長方形 84">
              <a:extLst>
                <a:ext uri="{FF2B5EF4-FFF2-40B4-BE49-F238E27FC236}">
                  <a16:creationId xmlns:a16="http://schemas.microsoft.com/office/drawing/2014/main" id="{87EC31D8-EC09-4437-8BE8-64AC1C1913BC}"/>
                </a:ext>
              </a:extLst>
            </xdr:cNvPr>
            <xdr:cNvSpPr/>
          </xdr:nvSpPr>
          <xdr:spPr>
            <a:xfrm>
              <a:off x="6167532" y="18700766"/>
              <a:ext cx="1976499" cy="750759"/>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❸ 再度右クリックして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「コピーしたセルの挿入」を選択</a:t>
              </a:r>
            </a:p>
          </xdr:txBody>
        </xdr:sp>
        <xdr:sp macro="" textlink="">
          <xdr:nvSpPr>
            <xdr:cNvPr id="86" name="正方形/長方形 85">
              <a:extLst>
                <a:ext uri="{FF2B5EF4-FFF2-40B4-BE49-F238E27FC236}">
                  <a16:creationId xmlns:a16="http://schemas.microsoft.com/office/drawing/2014/main" id="{87EC31D8-EC09-4437-8BE8-64AC1C1913BC}"/>
                </a:ext>
              </a:extLst>
            </xdr:cNvPr>
            <xdr:cNvSpPr/>
          </xdr:nvSpPr>
          <xdr:spPr>
            <a:xfrm>
              <a:off x="6149231" y="19791148"/>
              <a:ext cx="1962567" cy="811893"/>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❹ コピーしたセルのデータを消して新たなデータをご入力ください</a:t>
              </a:r>
            </a:p>
          </xdr:txBody>
        </xdr:sp>
        <xdr:cxnSp macro="">
          <xdr:nvCxnSpPr>
            <xdr:cNvPr id="87" name="直線コネクタ 86">
              <a:extLst>
                <a:ext uri="{FF2B5EF4-FFF2-40B4-BE49-F238E27FC236}">
                  <a16:creationId xmlns:a16="http://schemas.microsoft.com/office/drawing/2014/main" id="{0A5C0000-B700-453B-9CA1-F7FDA1152BB9}"/>
                </a:ext>
              </a:extLst>
            </xdr:cNvPr>
            <xdr:cNvCxnSpPr>
              <a:cxnSpLocks/>
              <a:stCxn id="85" idx="1"/>
            </xdr:cNvCxnSpPr>
          </xdr:nvCxnSpPr>
          <xdr:spPr>
            <a:xfrm flipH="1">
              <a:off x="1618667" y="19076146"/>
              <a:ext cx="4548865" cy="301042"/>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88" name="テキスト ボックス 104">
              <a:extLst>
                <a:ext uri="{FF2B5EF4-FFF2-40B4-BE49-F238E27FC236}">
                  <a16:creationId xmlns:a16="http://schemas.microsoft.com/office/drawing/2014/main" id="{4CDDDBF7-B1AA-432B-A974-4D9AE595B51F}"/>
                </a:ext>
              </a:extLst>
            </xdr:cNvPr>
            <xdr:cNvSpPr txBox="1"/>
          </xdr:nvSpPr>
          <xdr:spPr>
            <a:xfrm rot="5400000">
              <a:off x="682663" y="1701940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89" name="テキスト ボックス 108">
              <a:extLst>
                <a:ext uri="{FF2B5EF4-FFF2-40B4-BE49-F238E27FC236}">
                  <a16:creationId xmlns:a16="http://schemas.microsoft.com/office/drawing/2014/main" id="{4CDDDBF7-B1AA-432B-A974-4D9AE595B51F}"/>
                </a:ext>
              </a:extLst>
            </xdr:cNvPr>
            <xdr:cNvSpPr txBox="1"/>
          </xdr:nvSpPr>
          <xdr:spPr>
            <a:xfrm rot="5400000">
              <a:off x="682663" y="1830629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90" name="テキスト ボックス 109">
              <a:extLst>
                <a:ext uri="{FF2B5EF4-FFF2-40B4-BE49-F238E27FC236}">
                  <a16:creationId xmlns:a16="http://schemas.microsoft.com/office/drawing/2014/main" id="{4CDDDBF7-B1AA-432B-A974-4D9AE595B51F}"/>
                </a:ext>
              </a:extLst>
            </xdr:cNvPr>
            <xdr:cNvSpPr txBox="1"/>
          </xdr:nvSpPr>
          <xdr:spPr>
            <a:xfrm rot="5400000">
              <a:off x="676567" y="19474233"/>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grpSp>
      <xdr:sp macro="" textlink="">
        <xdr:nvSpPr>
          <xdr:cNvPr id="71" name="右大かっこ 70"/>
          <xdr:cNvSpPr/>
        </xdr:nvSpPr>
        <xdr:spPr>
          <a:xfrm>
            <a:off x="5550477" y="17526000"/>
            <a:ext cx="77932" cy="398318"/>
          </a:xfrm>
          <a:prstGeom prst="rightBracket">
            <a:avLst/>
          </a:prstGeom>
          <a:noFill/>
          <a:ln w="38100">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998220</xdr:colOff>
      <xdr:row>1</xdr:row>
      <xdr:rowOff>205740</xdr:rowOff>
    </xdr:to>
    <xdr:sp macro="" textlink="">
      <xdr:nvSpPr>
        <xdr:cNvPr id="2" name="正方形/長方形 1"/>
        <xdr:cNvSpPr/>
      </xdr:nvSpPr>
      <xdr:spPr>
        <a:xfrm>
          <a:off x="0" y="266700"/>
          <a:ext cx="3390900" cy="20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5</xdr:col>
      <xdr:colOff>76200</xdr:colOff>
      <xdr:row>4</xdr:row>
      <xdr:rowOff>15240</xdr:rowOff>
    </xdr:from>
    <xdr:to>
      <xdr:col>9</xdr:col>
      <xdr:colOff>350520</xdr:colOff>
      <xdr:row>5</xdr:row>
      <xdr:rowOff>53340</xdr:rowOff>
    </xdr:to>
    <xdr:grpSp>
      <xdr:nvGrpSpPr>
        <xdr:cNvPr id="3" name="グループ化 2"/>
        <xdr:cNvGrpSpPr/>
      </xdr:nvGrpSpPr>
      <xdr:grpSpPr>
        <a:xfrm>
          <a:off x="6477000" y="1173480"/>
          <a:ext cx="5227320" cy="266700"/>
          <a:chOff x="5257800" y="948520"/>
          <a:chExt cx="5962556" cy="297351"/>
        </a:xfrm>
        <a:noFill/>
      </xdr:grpSpPr>
      <xdr:sp macro="" textlink="">
        <xdr:nvSpPr>
          <xdr:cNvPr id="4" name="テキスト ボックス 3"/>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5" name="正方形/長方形 4"/>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7</xdr:col>
      <xdr:colOff>381000</xdr:colOff>
      <xdr:row>5</xdr:row>
      <xdr:rowOff>144780</xdr:rowOff>
    </xdr:from>
    <xdr:to>
      <xdr:col>11</xdr:col>
      <xdr:colOff>495299</xdr:colOff>
      <xdr:row>7</xdr:row>
      <xdr:rowOff>213359</xdr:rowOff>
    </xdr:to>
    <xdr:grpSp>
      <xdr:nvGrpSpPr>
        <xdr:cNvPr id="6" name="グループ化 5"/>
        <xdr:cNvGrpSpPr/>
      </xdr:nvGrpSpPr>
      <xdr:grpSpPr>
        <a:xfrm>
          <a:off x="9258300" y="1531620"/>
          <a:ext cx="5067299" cy="716279"/>
          <a:chOff x="7593495" y="1374253"/>
          <a:chExt cx="4593417" cy="717700"/>
        </a:xfrm>
      </xdr:grpSpPr>
      <xdr:sp macro="" textlink="">
        <xdr:nvSpPr>
          <xdr:cNvPr id="7" name="テキスト ボックス 6"/>
          <xdr:cNvSpPr txBox="1"/>
        </xdr:nvSpPr>
        <xdr:spPr>
          <a:xfrm>
            <a:off x="7593495" y="1374253"/>
            <a:ext cx="4593417" cy="7177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要確認</a:t>
            </a:r>
            <a:r>
              <a:rPr kumimoji="1" lang="ja-JP" altLang="en-US" sz="1000">
                <a:latin typeface="ＭＳ Ｐゴシック" panose="020B0600070205080204" pitchFamily="50" charset="-128"/>
                <a:ea typeface="ＭＳ Ｐゴシック" panose="020B0600070205080204" pitchFamily="50" charset="-128"/>
              </a:rPr>
              <a:t>（問題ない場合もありますが、念のため再度確認をお願いします）</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8" name="正方形/長方形 7"/>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9" name="正方形/長方形 8"/>
          <xdr:cNvSpPr/>
        </xdr:nvSpPr>
        <xdr:spPr>
          <a:xfrm>
            <a:off x="7642538" y="1798983"/>
            <a:ext cx="460513" cy="155713"/>
          </a:xfrm>
          <a:prstGeom prst="rect">
            <a:avLst/>
          </a:prstGeom>
          <a:solidFill>
            <a:srgbClr val="FDE9D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3</xdr:row>
      <xdr:rowOff>38100</xdr:rowOff>
    </xdr:from>
    <xdr:to>
      <xdr:col>6</xdr:col>
      <xdr:colOff>396239</xdr:colOff>
      <xdr:row>5</xdr:row>
      <xdr:rowOff>579120</xdr:rowOff>
    </xdr:to>
    <xdr:sp macro="" textlink="">
      <xdr:nvSpPr>
        <xdr:cNvPr id="2" name="Text Box 10"/>
        <xdr:cNvSpPr txBox="1">
          <a:spLocks noChangeArrowheads="1"/>
        </xdr:cNvSpPr>
      </xdr:nvSpPr>
      <xdr:spPr bwMode="auto">
        <a:xfrm>
          <a:off x="190500" y="647700"/>
          <a:ext cx="4838699" cy="78486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400" b="1" i="0" u="sng" strike="noStrike" baseline="0">
              <a:solidFill>
                <a:srgbClr val="0000FF"/>
              </a:solidFill>
              <a:latin typeface="ＭＳ Ｐゴシック"/>
              <a:ea typeface="ＭＳ Ｐゴシック"/>
            </a:rPr>
            <a:t>※</a:t>
          </a:r>
          <a:r>
            <a:rPr lang="ja-JP" altLang="en-US" sz="1400" b="1" i="0" u="sng" strike="noStrike" baseline="0">
              <a:solidFill>
                <a:srgbClr val="0000FF"/>
              </a:solidFill>
              <a:latin typeface="ＭＳ Ｐゴシック"/>
              <a:ea typeface="ＭＳ Ｐゴシック"/>
            </a:rPr>
            <a:t>「 様式</a:t>
          </a:r>
          <a:r>
            <a:rPr lang="en-US" altLang="ja-JP" sz="1400" b="1" i="0" u="sng" strike="noStrike" baseline="0">
              <a:solidFill>
                <a:srgbClr val="0000FF"/>
              </a:solidFill>
              <a:latin typeface="ＭＳ Ｐゴシック"/>
              <a:ea typeface="ＭＳ Ｐゴシック"/>
            </a:rPr>
            <a:t>Ⅰ</a:t>
          </a:r>
          <a:r>
            <a:rPr lang="ja-JP" altLang="en-US" sz="1400" b="1" i="0" u="sng" strike="noStrike" baseline="0">
              <a:solidFill>
                <a:srgbClr val="0000FF"/>
              </a:solidFill>
              <a:latin typeface="ＭＳ Ｐゴシック"/>
              <a:ea typeface="ＭＳ Ｐゴシック"/>
            </a:rPr>
            <a:t>：カメラ設置データ 」シートを最初にご入力ください</a:t>
          </a:r>
        </a:p>
        <a:p>
          <a:pPr algn="l" rtl="0">
            <a:lnSpc>
              <a:spcPts val="1700"/>
            </a:lnSpc>
            <a:defRPr sz="1000"/>
          </a:pPr>
          <a:r>
            <a:rPr lang="ja-JP" altLang="en-US" sz="1000" b="0" i="0" u="none" strike="noStrike" baseline="0">
              <a:solidFill>
                <a:srgbClr val="0000FF"/>
              </a:solidFill>
              <a:latin typeface="ＭＳ Ｐゴシック"/>
              <a:ea typeface="ＭＳ Ｐゴシック"/>
            </a:rPr>
            <a:t>調査結果を入力される前に、様式</a:t>
          </a:r>
          <a:r>
            <a:rPr lang="en-US" altLang="ja-JP" sz="1000" b="0" i="0" u="none" strike="noStrike" baseline="0">
              <a:solidFill>
                <a:srgbClr val="0000FF"/>
              </a:solidFill>
              <a:latin typeface="ＭＳ Ｐゴシック"/>
              <a:ea typeface="ＭＳ Ｐゴシック"/>
            </a:rPr>
            <a:t>Ⅰ</a:t>
          </a:r>
          <a:r>
            <a:rPr lang="ja-JP" altLang="en-US" sz="1000" b="0" i="0" u="none" strike="noStrike" baseline="0">
              <a:solidFill>
                <a:srgbClr val="0000FF"/>
              </a:solidFill>
              <a:latin typeface="ＭＳ Ｐゴシック"/>
              <a:ea typeface="ＭＳ Ｐゴシック"/>
            </a:rPr>
            <a:t>のシートの「フォルダＩＤ（</a:t>
          </a:r>
          <a:r>
            <a:rPr lang="en-US" altLang="ja-JP" sz="1000" b="0" i="0" u="none" strike="noStrike" baseline="0">
              <a:solidFill>
                <a:srgbClr val="0000FF"/>
              </a:solidFill>
              <a:latin typeface="ＭＳ Ｐゴシック"/>
              <a:ea typeface="ＭＳ Ｐゴシック"/>
            </a:rPr>
            <a:t>11</a:t>
          </a:r>
          <a:r>
            <a:rPr lang="ja-JP" altLang="en-US" sz="1000" b="0" i="0" u="none" strike="noStrike" baseline="0">
              <a:solidFill>
                <a:srgbClr val="0000FF"/>
              </a:solidFill>
              <a:latin typeface="ＭＳ Ｐゴシック"/>
              <a:ea typeface="ＭＳ Ｐゴシック"/>
            </a:rPr>
            <a:t>行目）」へフォルダ</a:t>
          </a:r>
          <a:r>
            <a:rPr lang="en-US" altLang="ja-JP" sz="1000" b="0" i="0" u="none" strike="noStrike" baseline="0">
              <a:solidFill>
                <a:srgbClr val="0000FF"/>
              </a:solidFill>
              <a:latin typeface="ＭＳ Ｐゴシック"/>
              <a:ea typeface="ＭＳ Ｐゴシック"/>
            </a:rPr>
            <a:t>ID</a:t>
          </a:r>
          <a:r>
            <a:rPr lang="ja-JP" altLang="en-US" sz="1000" b="0" i="0" u="none" strike="noStrike" baseline="0">
              <a:solidFill>
                <a:srgbClr val="0000FF"/>
              </a:solidFill>
              <a:latin typeface="ＭＳ Ｐゴシック"/>
              <a:ea typeface="ＭＳ Ｐゴシック"/>
            </a:rPr>
            <a:t>の入力をお願いします。様式</a:t>
          </a:r>
          <a:r>
            <a:rPr lang="en-US" altLang="ja-JP" sz="1000" b="0" i="0" u="none" strike="noStrike" baseline="0">
              <a:solidFill>
                <a:srgbClr val="0000FF"/>
              </a:solidFill>
              <a:latin typeface="ＭＳ Ｐゴシック"/>
              <a:ea typeface="ＭＳ Ｐゴシック"/>
            </a:rPr>
            <a:t>Ⅱ</a:t>
          </a:r>
          <a:r>
            <a:rPr lang="ja-JP" altLang="en-US" sz="1000" b="0" i="0" u="none" strike="noStrike" baseline="0">
              <a:solidFill>
                <a:srgbClr val="0000FF"/>
              </a:solidFill>
              <a:latin typeface="ＭＳ Ｐゴシック"/>
              <a:ea typeface="ＭＳ Ｐゴシック"/>
            </a:rPr>
            <a:t>の</a:t>
          </a:r>
          <a:r>
            <a:rPr lang="en-US" altLang="ja-JP" sz="1000" b="0" i="0" u="none" strike="noStrike" baseline="0">
              <a:solidFill>
                <a:srgbClr val="0000FF"/>
              </a:solidFill>
              <a:latin typeface="ＭＳ Ｐゴシック"/>
              <a:ea typeface="ＭＳ Ｐゴシック"/>
            </a:rPr>
            <a:t>A</a:t>
          </a:r>
          <a:r>
            <a:rPr lang="ja-JP" altLang="en-US" sz="1000" b="0" i="0" u="none" strike="noStrike" baseline="0">
              <a:solidFill>
                <a:srgbClr val="0000FF"/>
              </a:solidFill>
              <a:latin typeface="ＭＳ Ｐゴシック"/>
              <a:ea typeface="ＭＳ Ｐゴシック"/>
            </a:rPr>
            <a:t>列には、様式</a:t>
          </a:r>
          <a:r>
            <a:rPr lang="en-US" altLang="ja-JP" sz="1000" b="0" i="0" u="none" strike="noStrike" baseline="0">
              <a:solidFill>
                <a:srgbClr val="0000FF"/>
              </a:solidFill>
              <a:latin typeface="ＭＳ Ｐゴシック"/>
              <a:ea typeface="ＭＳ Ｐゴシック"/>
            </a:rPr>
            <a:t>Ⅰ</a:t>
          </a:r>
          <a:r>
            <a:rPr lang="ja-JP" altLang="en-US" sz="1000" b="0" i="0" u="none" strike="noStrike" baseline="0">
              <a:solidFill>
                <a:srgbClr val="0000FF"/>
              </a:solidFill>
              <a:latin typeface="ＭＳ Ｐゴシック"/>
              <a:ea typeface="ＭＳ Ｐゴシック"/>
            </a:rPr>
            <a:t>で入力したフォルダＩＤのみ入力できます。</a:t>
          </a:r>
        </a:p>
      </xdr:txBody>
    </xdr:sp>
    <xdr:clientData/>
  </xdr:twoCellAnchor>
  <xdr:twoCellAnchor>
    <xdr:from>
      <xdr:col>8</xdr:col>
      <xdr:colOff>556260</xdr:colOff>
      <xdr:row>4</xdr:row>
      <xdr:rowOff>0</xdr:rowOff>
    </xdr:from>
    <xdr:to>
      <xdr:col>12</xdr:col>
      <xdr:colOff>960120</xdr:colOff>
      <xdr:row>5</xdr:row>
      <xdr:rowOff>152400</xdr:rowOff>
    </xdr:to>
    <xdr:grpSp>
      <xdr:nvGrpSpPr>
        <xdr:cNvPr id="3" name="グループ化 2"/>
        <xdr:cNvGrpSpPr/>
      </xdr:nvGrpSpPr>
      <xdr:grpSpPr>
        <a:xfrm>
          <a:off x="7338060" y="731520"/>
          <a:ext cx="5223510" cy="274320"/>
          <a:chOff x="5257800" y="948520"/>
          <a:chExt cx="5962556" cy="297351"/>
        </a:xfrm>
        <a:noFill/>
      </xdr:grpSpPr>
      <xdr:sp macro="" textlink="">
        <xdr:nvSpPr>
          <xdr:cNvPr id="4" name="テキスト ボックス 3"/>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5" name="正方形/長方形 4"/>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9</xdr:col>
      <xdr:colOff>22860</xdr:colOff>
      <xdr:row>5</xdr:row>
      <xdr:rowOff>129540</xdr:rowOff>
    </xdr:from>
    <xdr:to>
      <xdr:col>12</xdr:col>
      <xdr:colOff>891539</xdr:colOff>
      <xdr:row>5</xdr:row>
      <xdr:rowOff>845819</xdr:rowOff>
    </xdr:to>
    <xdr:grpSp>
      <xdr:nvGrpSpPr>
        <xdr:cNvPr id="6" name="グループ化 5"/>
        <xdr:cNvGrpSpPr/>
      </xdr:nvGrpSpPr>
      <xdr:grpSpPr>
        <a:xfrm>
          <a:off x="7463790" y="982980"/>
          <a:ext cx="5029199" cy="716279"/>
          <a:chOff x="7593495" y="1374253"/>
          <a:chExt cx="4593417" cy="717700"/>
        </a:xfrm>
      </xdr:grpSpPr>
      <xdr:sp macro="" textlink="">
        <xdr:nvSpPr>
          <xdr:cNvPr id="7" name="テキスト ボックス 6"/>
          <xdr:cNvSpPr txBox="1"/>
        </xdr:nvSpPr>
        <xdr:spPr>
          <a:xfrm>
            <a:off x="7593495" y="1374253"/>
            <a:ext cx="4593417" cy="7177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要確認</a:t>
            </a:r>
            <a:r>
              <a:rPr kumimoji="1" lang="ja-JP" altLang="en-US" sz="1000">
                <a:latin typeface="ＭＳ Ｐゴシック" panose="020B0600070205080204" pitchFamily="50" charset="-128"/>
                <a:ea typeface="ＭＳ Ｐゴシック" panose="020B0600070205080204" pitchFamily="50" charset="-128"/>
              </a:rPr>
              <a:t>（問題ない場合もありますが、念のため再度確認をお願いします）</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8" name="正方形/長方形 7"/>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9" name="正方形/長方形 8"/>
          <xdr:cNvSpPr/>
        </xdr:nvSpPr>
        <xdr:spPr>
          <a:xfrm>
            <a:off x="7642538" y="1798983"/>
            <a:ext cx="460513" cy="155713"/>
          </a:xfrm>
          <a:prstGeom prst="rect">
            <a:avLst/>
          </a:prstGeom>
          <a:solidFill>
            <a:srgbClr val="FDE9D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14</xdr:col>
      <xdr:colOff>0</xdr:colOff>
      <xdr:row>5</xdr:row>
      <xdr:rowOff>0</xdr:rowOff>
    </xdr:from>
    <xdr:to>
      <xdr:col>20</xdr:col>
      <xdr:colOff>108879</xdr:colOff>
      <xdr:row>26</xdr:row>
      <xdr:rowOff>63353</xdr:rowOff>
    </xdr:to>
    <xdr:grpSp>
      <xdr:nvGrpSpPr>
        <xdr:cNvPr id="22" name="グループ化 21"/>
        <xdr:cNvGrpSpPr/>
      </xdr:nvGrpSpPr>
      <xdr:grpSpPr>
        <a:xfrm>
          <a:off x="15426690" y="853440"/>
          <a:ext cx="3328329" cy="4467713"/>
          <a:chOff x="7658554" y="1104054"/>
          <a:chExt cx="3342955" cy="4449510"/>
        </a:xfrm>
      </xdr:grpSpPr>
      <xdr:sp macro="" textlink="">
        <xdr:nvSpPr>
          <xdr:cNvPr id="23" name="テキスト ボックス 22"/>
          <xdr:cNvSpPr txBox="1"/>
        </xdr:nvSpPr>
        <xdr:spPr>
          <a:xfrm>
            <a:off x="7658554" y="1104054"/>
            <a:ext cx="3342955" cy="44495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Ｐゴシック" panose="020B0600070205080204" pitchFamily="50" charset="-128"/>
                <a:ea typeface="ＭＳ Ｐゴシック" panose="020B0600070205080204" pitchFamily="50" charset="-128"/>
              </a:rPr>
              <a:t>「値貼り付け」コピーのやり方</a:t>
            </a:r>
            <a:endParaRPr kumimoji="1" lang="en-US" altLang="ja-JP" sz="1200" b="1">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手順１．</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（他のファイルで</a:t>
            </a:r>
            <a:r>
              <a:rPr kumimoji="0"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a:latin typeface="ＭＳ Ｐゴシック" panose="020B0600070205080204" pitchFamily="50" charset="-128"/>
                <a:ea typeface="ＭＳ Ｐゴシック" panose="020B0600070205080204" pitchFamily="50" charset="-128"/>
              </a:rPr>
              <a:t>コピーする</a:t>
            </a:r>
            <a:endParaRPr kumimoji="1" lang="en-US" altLang="ja-JP" sz="1000">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手順</a:t>
            </a:r>
            <a:r>
              <a:rPr kumimoji="1" lang="ja-JP" altLang="en-US" sz="1000">
                <a:latin typeface="ＭＳ Ｐゴシック" panose="020B0600070205080204" pitchFamily="50" charset="-128"/>
                <a:ea typeface="ＭＳ Ｐゴシック" panose="020B0600070205080204" pitchFamily="50" charset="-128"/>
              </a:rPr>
              <a:t>２．コピーしたいセルを選択して、右クリック（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①</a:t>
            </a:r>
            <a:r>
              <a:rPr kumimoji="1" lang="ja-JP" altLang="en-US" sz="1000">
                <a:latin typeface="ＭＳ Ｐゴシック" panose="020B0600070205080204" pitchFamily="50" charset="-128"/>
                <a:ea typeface="ＭＳ Ｐゴシック" panose="020B0600070205080204" pitchFamily="50" charset="-128"/>
              </a:rPr>
              <a:t>）</a:t>
            </a:r>
            <a:endParaRPr kumimoji="1" lang="en-US" altLang="ja-JP" sz="1000">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手順</a:t>
            </a:r>
            <a:r>
              <a:rPr kumimoji="1" lang="ja-JP" altLang="en-US" sz="1000">
                <a:latin typeface="ＭＳ Ｐゴシック" panose="020B0600070205080204" pitchFamily="50" charset="-128"/>
                <a:ea typeface="ＭＳ Ｐゴシック" panose="020B0600070205080204" pitchFamily="50" charset="-128"/>
              </a:rPr>
              <a:t>３．貼り付けのオプション「値」を選択（</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②</a:t>
            </a:r>
            <a:r>
              <a:rPr kumimoji="1" lang="ja-JP" altLang="en-US" sz="1000">
                <a:latin typeface="ＭＳ Ｐゴシック" panose="020B0600070205080204" pitchFamily="50" charset="-128"/>
                <a:ea typeface="ＭＳ Ｐゴシック" panose="020B0600070205080204" pitchFamily="50" charset="-128"/>
              </a:rPr>
              <a:t>）</a:t>
            </a:r>
            <a:endParaRPr kumimoji="1" lang="en-US" altLang="ja-JP" sz="1000">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⇒「値貼り付け」コピー完了</a:t>
            </a:r>
          </a:p>
        </xdr:txBody>
      </xdr:sp>
      <xdr:pic>
        <xdr:nvPicPr>
          <xdr:cNvPr id="24" name="図 2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733118" y="2312084"/>
            <a:ext cx="3065182" cy="2987893"/>
          </a:xfrm>
          <a:prstGeom prst="rect">
            <a:avLst/>
          </a:prstGeom>
        </xdr:spPr>
      </xdr:pic>
      <xdr:grpSp>
        <xdr:nvGrpSpPr>
          <xdr:cNvPr id="25" name="グループ化 24"/>
          <xdr:cNvGrpSpPr/>
        </xdr:nvGrpSpPr>
        <xdr:grpSpPr>
          <a:xfrm>
            <a:off x="7936726" y="3025892"/>
            <a:ext cx="950822" cy="785113"/>
            <a:chOff x="7904292" y="2955712"/>
            <a:chExt cx="947783" cy="766688"/>
          </a:xfrm>
        </xdr:grpSpPr>
        <xdr:pic>
          <xdr:nvPicPr>
            <xdr:cNvPr id="31" name="図 3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134718" y="2955712"/>
              <a:ext cx="717357" cy="766688"/>
            </a:xfrm>
            <a:prstGeom prst="rect">
              <a:avLst/>
            </a:prstGeom>
          </xdr:spPr>
        </xdr:pic>
        <xdr:sp macro="" textlink="">
          <xdr:nvSpPr>
            <xdr:cNvPr id="32" name="テキスト ボックス 31"/>
            <xdr:cNvSpPr txBox="1"/>
          </xdr:nvSpPr>
          <xdr:spPr>
            <a:xfrm>
              <a:off x="7904292" y="2969848"/>
              <a:ext cx="795642" cy="416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latin typeface="ＭＳ Ｐゴシック" panose="020B0600070205080204" pitchFamily="50" charset="-128"/>
                  <a:ea typeface="ＭＳ Ｐゴシック" panose="020B0600070205080204" pitchFamily="50" charset="-128"/>
                </a:rPr>
                <a:t>①</a:t>
              </a:r>
            </a:p>
          </xdr:txBody>
        </xdr:sp>
      </xdr:grpSp>
      <xdr:grpSp>
        <xdr:nvGrpSpPr>
          <xdr:cNvPr id="26" name="グループ化 25"/>
          <xdr:cNvGrpSpPr/>
        </xdr:nvGrpSpPr>
        <xdr:grpSpPr>
          <a:xfrm>
            <a:off x="9449982" y="3962890"/>
            <a:ext cx="783383" cy="739547"/>
            <a:chOff x="17178292" y="4711951"/>
            <a:chExt cx="774010" cy="720903"/>
          </a:xfrm>
        </xdr:grpSpPr>
        <xdr:pic>
          <xdr:nvPicPr>
            <xdr:cNvPr id="29" name="図 28" descr="60px-Icon クリック"/>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val="0"/>
                </a:ext>
              </a:extLst>
            </a:blip>
            <a:srcRect/>
            <a:stretch>
              <a:fillRect/>
            </a:stretch>
          </xdr:blipFill>
          <xdr:spPr bwMode="auto">
            <a:xfrm>
              <a:off x="17347316" y="4838025"/>
              <a:ext cx="604986" cy="59482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0" name="テキスト ボックス 29"/>
            <xdr:cNvSpPr txBox="1"/>
          </xdr:nvSpPr>
          <xdr:spPr>
            <a:xfrm>
              <a:off x="17178292" y="4711951"/>
              <a:ext cx="341290" cy="322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solidFill>
                    <a:srgbClr val="FF0000"/>
                  </a:solidFill>
                  <a:latin typeface="ＭＳ Ｐゴシック" panose="020B0600070205080204" pitchFamily="50" charset="-128"/>
                  <a:ea typeface="ＭＳ Ｐゴシック" panose="020B0600070205080204" pitchFamily="50" charset="-128"/>
                </a:rPr>
                <a:t>②</a:t>
              </a:r>
            </a:p>
          </xdr:txBody>
        </xdr:sp>
      </xdr:grpSp>
      <xdr:sp macro="" textlink="">
        <xdr:nvSpPr>
          <xdr:cNvPr id="27" name="楕円 26"/>
          <xdr:cNvSpPr/>
        </xdr:nvSpPr>
        <xdr:spPr>
          <a:xfrm>
            <a:off x="9040963" y="3476333"/>
            <a:ext cx="685756" cy="614293"/>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993390" y="2861286"/>
            <a:ext cx="1916693" cy="2008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absoluteAnchor>
    <xdr:pos x="0" y="0"/>
    <xdr:ext cx="6071152" cy="8738152"/>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204"/>
  <sheetViews>
    <sheetView topLeftCell="A176" workbookViewId="0">
      <selection activeCell="A205" sqref="A205:XFD1048576"/>
    </sheetView>
  </sheetViews>
  <sheetFormatPr defaultRowHeight="12.9"/>
  <cols>
    <col min="1" max="1" width="10.3125" customWidth="1"/>
    <col min="2" max="2" width="21.20703125" customWidth="1"/>
  </cols>
  <sheetData>
    <row r="1" spans="1:2">
      <c r="A1" t="s">
        <v>296</v>
      </c>
      <c r="B1" t="s">
        <v>297</v>
      </c>
    </row>
    <row r="2" spans="1:2">
      <c r="A2" t="s">
        <v>290</v>
      </c>
      <c r="B2" t="s">
        <v>411</v>
      </c>
    </row>
    <row r="3" spans="1:2">
      <c r="A3" t="s">
        <v>96</v>
      </c>
      <c r="B3" t="s">
        <v>412</v>
      </c>
    </row>
    <row r="4" spans="1:2">
      <c r="A4" t="s">
        <v>97</v>
      </c>
      <c r="B4" t="s">
        <v>413</v>
      </c>
    </row>
    <row r="5" spans="1:2">
      <c r="A5" t="s">
        <v>98</v>
      </c>
      <c r="B5" t="s">
        <v>414</v>
      </c>
    </row>
    <row r="6" spans="1:2">
      <c r="A6" t="s">
        <v>99</v>
      </c>
      <c r="B6" t="s">
        <v>415</v>
      </c>
    </row>
    <row r="7" spans="1:2">
      <c r="A7" t="s">
        <v>100</v>
      </c>
      <c r="B7" t="s">
        <v>416</v>
      </c>
    </row>
    <row r="8" spans="1:2">
      <c r="A8" t="s">
        <v>101</v>
      </c>
      <c r="B8" t="s">
        <v>417</v>
      </c>
    </row>
    <row r="9" spans="1:2">
      <c r="A9" t="s">
        <v>102</v>
      </c>
      <c r="B9" t="s">
        <v>418</v>
      </c>
    </row>
    <row r="10" spans="1:2">
      <c r="A10" t="s">
        <v>103</v>
      </c>
      <c r="B10" t="s">
        <v>419</v>
      </c>
    </row>
    <row r="11" spans="1:2">
      <c r="A11" t="s">
        <v>104</v>
      </c>
      <c r="B11" t="s">
        <v>420</v>
      </c>
    </row>
    <row r="12" spans="1:2">
      <c r="A12" t="s">
        <v>105</v>
      </c>
      <c r="B12" t="s">
        <v>421</v>
      </c>
    </row>
    <row r="13" spans="1:2">
      <c r="A13" t="s">
        <v>106</v>
      </c>
      <c r="B13" t="s">
        <v>422</v>
      </c>
    </row>
    <row r="14" spans="1:2">
      <c r="A14" t="s">
        <v>107</v>
      </c>
      <c r="B14" t="s">
        <v>423</v>
      </c>
    </row>
    <row r="15" spans="1:2">
      <c r="A15" t="s">
        <v>108</v>
      </c>
      <c r="B15" t="s">
        <v>424</v>
      </c>
    </row>
    <row r="16" spans="1:2">
      <c r="A16" t="s">
        <v>109</v>
      </c>
      <c r="B16" t="s">
        <v>425</v>
      </c>
    </row>
    <row r="17" spans="1:2">
      <c r="A17" t="s">
        <v>110</v>
      </c>
      <c r="B17" t="s">
        <v>426</v>
      </c>
    </row>
    <row r="18" spans="1:2">
      <c r="A18" t="s">
        <v>111</v>
      </c>
      <c r="B18" t="s">
        <v>427</v>
      </c>
    </row>
    <row r="19" spans="1:2">
      <c r="A19" t="s">
        <v>112</v>
      </c>
      <c r="B19" t="s">
        <v>428</v>
      </c>
    </row>
    <row r="20" spans="1:2">
      <c r="A20" s="18" t="s">
        <v>291</v>
      </c>
      <c r="B20" t="s">
        <v>113</v>
      </c>
    </row>
    <row r="21" spans="1:2">
      <c r="A21" s="18" t="s">
        <v>292</v>
      </c>
      <c r="B21" t="s">
        <v>114</v>
      </c>
    </row>
    <row r="22" spans="1:2">
      <c r="A22" s="18" t="s">
        <v>200</v>
      </c>
      <c r="B22" t="s">
        <v>115</v>
      </c>
    </row>
    <row r="23" spans="1:2">
      <c r="A23" s="18" t="s">
        <v>201</v>
      </c>
      <c r="B23" t="s">
        <v>116</v>
      </c>
    </row>
    <row r="24" spans="1:2">
      <c r="A24" s="18" t="s">
        <v>202</v>
      </c>
      <c r="B24" t="s">
        <v>117</v>
      </c>
    </row>
    <row r="25" spans="1:2">
      <c r="A25" s="18" t="s">
        <v>203</v>
      </c>
      <c r="B25" t="s">
        <v>118</v>
      </c>
    </row>
    <row r="26" spans="1:2">
      <c r="A26" s="18" t="s">
        <v>204</v>
      </c>
      <c r="B26" t="s">
        <v>119</v>
      </c>
    </row>
    <row r="27" spans="1:2">
      <c r="A27" s="18" t="s">
        <v>205</v>
      </c>
      <c r="B27" t="s">
        <v>120</v>
      </c>
    </row>
    <row r="28" spans="1:2">
      <c r="A28" s="18" t="s">
        <v>206</v>
      </c>
      <c r="B28" t="s">
        <v>121</v>
      </c>
    </row>
    <row r="29" spans="1:2">
      <c r="A29" s="18" t="s">
        <v>207</v>
      </c>
      <c r="B29" t="s">
        <v>122</v>
      </c>
    </row>
    <row r="30" spans="1:2">
      <c r="A30" s="18" t="s">
        <v>208</v>
      </c>
      <c r="B30" t="s">
        <v>123</v>
      </c>
    </row>
    <row r="31" spans="1:2">
      <c r="A31" s="18" t="s">
        <v>209</v>
      </c>
      <c r="B31" t="s">
        <v>124</v>
      </c>
    </row>
    <row r="32" spans="1:2">
      <c r="A32" s="18" t="s">
        <v>210</v>
      </c>
      <c r="B32" t="s">
        <v>125</v>
      </c>
    </row>
    <row r="33" spans="1:2">
      <c r="A33" s="18" t="s">
        <v>211</v>
      </c>
      <c r="B33" t="s">
        <v>126</v>
      </c>
    </row>
    <row r="34" spans="1:2">
      <c r="A34" s="18" t="s">
        <v>212</v>
      </c>
      <c r="B34" t="s">
        <v>127</v>
      </c>
    </row>
    <row r="35" spans="1:2">
      <c r="A35" s="18" t="s">
        <v>213</v>
      </c>
      <c r="B35" t="s">
        <v>128</v>
      </c>
    </row>
    <row r="36" spans="1:2">
      <c r="A36" s="18" t="s">
        <v>214</v>
      </c>
      <c r="B36" t="s">
        <v>129</v>
      </c>
    </row>
    <row r="37" spans="1:2">
      <c r="A37" s="18" t="s">
        <v>215</v>
      </c>
      <c r="B37" t="s">
        <v>130</v>
      </c>
    </row>
    <row r="38" spans="1:2">
      <c r="A38" s="18" t="s">
        <v>216</v>
      </c>
      <c r="B38" t="s">
        <v>131</v>
      </c>
    </row>
    <row r="39" spans="1:2">
      <c r="A39" s="18" t="s">
        <v>217</v>
      </c>
      <c r="B39" t="s">
        <v>132</v>
      </c>
    </row>
    <row r="40" spans="1:2">
      <c r="A40" s="18" t="s">
        <v>218</v>
      </c>
      <c r="B40" t="s">
        <v>357</v>
      </c>
    </row>
    <row r="41" spans="1:2">
      <c r="A41" s="18" t="s">
        <v>219</v>
      </c>
      <c r="B41" t="s">
        <v>133</v>
      </c>
    </row>
    <row r="42" spans="1:2">
      <c r="A42" s="18" t="s">
        <v>220</v>
      </c>
      <c r="B42" t="s">
        <v>134</v>
      </c>
    </row>
    <row r="43" spans="1:2">
      <c r="A43" s="18" t="s">
        <v>221</v>
      </c>
      <c r="B43" t="s">
        <v>135</v>
      </c>
    </row>
    <row r="44" spans="1:2">
      <c r="A44" s="18" t="s">
        <v>222</v>
      </c>
      <c r="B44" t="s">
        <v>136</v>
      </c>
    </row>
    <row r="45" spans="1:2">
      <c r="A45" s="18" t="s">
        <v>223</v>
      </c>
      <c r="B45" t="s">
        <v>137</v>
      </c>
    </row>
    <row r="46" spans="1:2">
      <c r="A46" s="18" t="s">
        <v>224</v>
      </c>
      <c r="B46" t="s">
        <v>138</v>
      </c>
    </row>
    <row r="47" spans="1:2">
      <c r="A47" s="18" t="s">
        <v>225</v>
      </c>
      <c r="B47" t="s">
        <v>139</v>
      </c>
    </row>
    <row r="48" spans="1:2">
      <c r="A48" s="18" t="s">
        <v>226</v>
      </c>
      <c r="B48" t="s">
        <v>140</v>
      </c>
    </row>
    <row r="49" spans="1:2">
      <c r="A49" s="18" t="s">
        <v>227</v>
      </c>
      <c r="B49" t="s">
        <v>293</v>
      </c>
    </row>
    <row r="50" spans="1:2">
      <c r="A50" s="18" t="s">
        <v>228</v>
      </c>
      <c r="B50" t="s">
        <v>141</v>
      </c>
    </row>
    <row r="51" spans="1:2">
      <c r="A51" s="18" t="s">
        <v>229</v>
      </c>
      <c r="B51" t="s">
        <v>142</v>
      </c>
    </row>
    <row r="52" spans="1:2">
      <c r="A52" s="18" t="s">
        <v>409</v>
      </c>
      <c r="B52" t="s">
        <v>410</v>
      </c>
    </row>
    <row r="53" spans="1:2">
      <c r="A53" s="18" t="s">
        <v>230</v>
      </c>
      <c r="B53" t="s">
        <v>143</v>
      </c>
    </row>
    <row r="54" spans="1:2">
      <c r="A54" s="18" t="s">
        <v>231</v>
      </c>
      <c r="B54" t="s">
        <v>144</v>
      </c>
    </row>
    <row r="55" spans="1:2">
      <c r="A55" s="18" t="s">
        <v>232</v>
      </c>
      <c r="B55" t="s">
        <v>145</v>
      </c>
    </row>
    <row r="56" spans="1:2">
      <c r="A56" s="18" t="s">
        <v>233</v>
      </c>
      <c r="B56" t="s">
        <v>429</v>
      </c>
    </row>
    <row r="57" spans="1:2">
      <c r="A57" s="18" t="s">
        <v>234</v>
      </c>
      <c r="B57" t="s">
        <v>146</v>
      </c>
    </row>
    <row r="58" spans="1:2">
      <c r="A58" s="18" t="s">
        <v>235</v>
      </c>
      <c r="B58" t="s">
        <v>147</v>
      </c>
    </row>
    <row r="59" spans="1:2">
      <c r="A59" s="18" t="s">
        <v>236</v>
      </c>
      <c r="B59" t="s">
        <v>148</v>
      </c>
    </row>
    <row r="60" spans="1:2">
      <c r="A60" s="18" t="s">
        <v>237</v>
      </c>
      <c r="B60" t="s">
        <v>149</v>
      </c>
    </row>
    <row r="61" spans="1:2">
      <c r="A61" s="18" t="s">
        <v>238</v>
      </c>
      <c r="B61" t="s">
        <v>150</v>
      </c>
    </row>
    <row r="62" spans="1:2">
      <c r="A62" s="18" t="s">
        <v>239</v>
      </c>
      <c r="B62" t="s">
        <v>151</v>
      </c>
    </row>
    <row r="63" spans="1:2">
      <c r="A63" s="18" t="s">
        <v>240</v>
      </c>
      <c r="B63" t="s">
        <v>152</v>
      </c>
    </row>
    <row r="64" spans="1:2">
      <c r="A64" s="18" t="s">
        <v>241</v>
      </c>
      <c r="B64" t="s">
        <v>153</v>
      </c>
    </row>
    <row r="65" spans="1:2">
      <c r="A65" s="18" t="s">
        <v>242</v>
      </c>
      <c r="B65" t="s">
        <v>154</v>
      </c>
    </row>
    <row r="66" spans="1:2">
      <c r="A66" s="18" t="s">
        <v>243</v>
      </c>
      <c r="B66" t="s">
        <v>155</v>
      </c>
    </row>
    <row r="67" spans="1:2">
      <c r="A67" s="18" t="s">
        <v>244</v>
      </c>
      <c r="B67" t="s">
        <v>430</v>
      </c>
    </row>
    <row r="68" spans="1:2">
      <c r="A68" s="18" t="s">
        <v>245</v>
      </c>
      <c r="B68" t="s">
        <v>358</v>
      </c>
    </row>
    <row r="69" spans="1:2">
      <c r="A69" s="18" t="s">
        <v>294</v>
      </c>
      <c r="B69" t="s">
        <v>156</v>
      </c>
    </row>
    <row r="70" spans="1:2">
      <c r="A70" s="18" t="s">
        <v>246</v>
      </c>
      <c r="B70" t="s">
        <v>157</v>
      </c>
    </row>
    <row r="71" spans="1:2">
      <c r="A71" s="18" t="s">
        <v>247</v>
      </c>
      <c r="B71" t="s">
        <v>158</v>
      </c>
    </row>
    <row r="72" spans="1:2">
      <c r="A72" s="18" t="s">
        <v>248</v>
      </c>
      <c r="B72" t="s">
        <v>159</v>
      </c>
    </row>
    <row r="73" spans="1:2">
      <c r="A73" s="18" t="s">
        <v>249</v>
      </c>
      <c r="B73" t="s">
        <v>160</v>
      </c>
    </row>
    <row r="74" spans="1:2">
      <c r="A74" s="18" t="s">
        <v>250</v>
      </c>
      <c r="B74" t="s">
        <v>161</v>
      </c>
    </row>
    <row r="75" spans="1:2">
      <c r="A75" s="18" t="s">
        <v>251</v>
      </c>
      <c r="B75" t="s">
        <v>162</v>
      </c>
    </row>
    <row r="76" spans="1:2">
      <c r="A76" s="18" t="s">
        <v>252</v>
      </c>
      <c r="B76" t="s">
        <v>163</v>
      </c>
    </row>
    <row r="77" spans="1:2">
      <c r="A77" s="18" t="s">
        <v>253</v>
      </c>
      <c r="B77" t="s">
        <v>431</v>
      </c>
    </row>
    <row r="78" spans="1:2">
      <c r="A78" s="18" t="s">
        <v>254</v>
      </c>
      <c r="B78" t="s">
        <v>432</v>
      </c>
    </row>
    <row r="79" spans="1:2">
      <c r="A79" s="18" t="s">
        <v>255</v>
      </c>
      <c r="B79" t="s">
        <v>164</v>
      </c>
    </row>
    <row r="80" spans="1:2">
      <c r="A80" s="18" t="s">
        <v>256</v>
      </c>
      <c r="B80" t="s">
        <v>165</v>
      </c>
    </row>
    <row r="81" spans="1:2">
      <c r="A81" s="18" t="s">
        <v>257</v>
      </c>
      <c r="B81" t="s">
        <v>166</v>
      </c>
    </row>
    <row r="82" spans="1:2">
      <c r="A82" s="18" t="s">
        <v>258</v>
      </c>
      <c r="B82" t="s">
        <v>167</v>
      </c>
    </row>
    <row r="83" spans="1:2">
      <c r="A83" s="18" t="s">
        <v>259</v>
      </c>
      <c r="B83" t="s">
        <v>168</v>
      </c>
    </row>
    <row r="84" spans="1:2">
      <c r="A84" s="18" t="s">
        <v>260</v>
      </c>
      <c r="B84" t="s">
        <v>169</v>
      </c>
    </row>
    <row r="85" spans="1:2">
      <c r="A85" s="18" t="s">
        <v>261</v>
      </c>
      <c r="B85" t="s">
        <v>170</v>
      </c>
    </row>
    <row r="86" spans="1:2">
      <c r="A86" s="18" t="s">
        <v>262</v>
      </c>
      <c r="B86" t="s">
        <v>171</v>
      </c>
    </row>
    <row r="87" spans="1:2">
      <c r="A87" s="18" t="s">
        <v>263</v>
      </c>
      <c r="B87" t="s">
        <v>172</v>
      </c>
    </row>
    <row r="88" spans="1:2">
      <c r="A88" s="18" t="s">
        <v>264</v>
      </c>
      <c r="B88" t="s">
        <v>173</v>
      </c>
    </row>
    <row r="89" spans="1:2">
      <c r="A89" s="18" t="s">
        <v>265</v>
      </c>
      <c r="B89" t="s">
        <v>174</v>
      </c>
    </row>
    <row r="90" spans="1:2">
      <c r="A90" s="18" t="s">
        <v>266</v>
      </c>
      <c r="B90" t="s">
        <v>175</v>
      </c>
    </row>
    <row r="91" spans="1:2">
      <c r="A91" s="18" t="s">
        <v>267</v>
      </c>
      <c r="B91" t="s">
        <v>176</v>
      </c>
    </row>
    <row r="92" spans="1:2">
      <c r="A92" s="18" t="s">
        <v>268</v>
      </c>
      <c r="B92" t="s">
        <v>177</v>
      </c>
    </row>
    <row r="93" spans="1:2">
      <c r="A93" s="18" t="s">
        <v>269</v>
      </c>
      <c r="B93" t="s">
        <v>178</v>
      </c>
    </row>
    <row r="94" spans="1:2">
      <c r="A94" s="18" t="s">
        <v>270</v>
      </c>
      <c r="B94" t="s">
        <v>433</v>
      </c>
    </row>
    <row r="95" spans="1:2">
      <c r="A95" s="18" t="s">
        <v>271</v>
      </c>
      <c r="B95" t="s">
        <v>179</v>
      </c>
    </row>
    <row r="96" spans="1:2">
      <c r="A96" s="18" t="s">
        <v>272</v>
      </c>
      <c r="B96" t="s">
        <v>180</v>
      </c>
    </row>
    <row r="97" spans="1:2">
      <c r="A97" s="18" t="s">
        <v>273</v>
      </c>
      <c r="B97" t="s">
        <v>181</v>
      </c>
    </row>
    <row r="98" spans="1:2">
      <c r="A98" s="18" t="s">
        <v>274</v>
      </c>
      <c r="B98" t="s">
        <v>182</v>
      </c>
    </row>
    <row r="99" spans="1:2">
      <c r="A99" s="18" t="s">
        <v>275</v>
      </c>
      <c r="B99" t="s">
        <v>183</v>
      </c>
    </row>
    <row r="100" spans="1:2">
      <c r="A100" s="18" t="s">
        <v>276</v>
      </c>
      <c r="B100" t="s">
        <v>184</v>
      </c>
    </row>
    <row r="101" spans="1:2">
      <c r="A101" s="18" t="s">
        <v>277</v>
      </c>
      <c r="B101" t="s">
        <v>434</v>
      </c>
    </row>
    <row r="102" spans="1:2">
      <c r="A102" s="18" t="s">
        <v>278</v>
      </c>
      <c r="B102" t="s">
        <v>185</v>
      </c>
    </row>
    <row r="103" spans="1:2">
      <c r="A103" s="18" t="s">
        <v>295</v>
      </c>
      <c r="B103" t="s">
        <v>186</v>
      </c>
    </row>
    <row r="104" spans="1:2">
      <c r="A104" s="18" t="s">
        <v>279</v>
      </c>
      <c r="B104" t="s">
        <v>187</v>
      </c>
    </row>
    <row r="105" spans="1:2">
      <c r="A105" s="18" t="s">
        <v>280</v>
      </c>
      <c r="B105" t="s">
        <v>188</v>
      </c>
    </row>
    <row r="106" spans="1:2">
      <c r="A106" s="18" t="s">
        <v>281</v>
      </c>
      <c r="B106" t="s">
        <v>189</v>
      </c>
    </row>
    <row r="107" spans="1:2">
      <c r="A107" s="18" t="s">
        <v>282</v>
      </c>
      <c r="B107" t="s">
        <v>190</v>
      </c>
    </row>
    <row r="108" spans="1:2">
      <c r="A108" s="18" t="s">
        <v>283</v>
      </c>
      <c r="B108" t="s">
        <v>191</v>
      </c>
    </row>
    <row r="109" spans="1:2">
      <c r="A109" s="18" t="s">
        <v>284</v>
      </c>
      <c r="B109" t="s">
        <v>192</v>
      </c>
    </row>
    <row r="110" spans="1:2">
      <c r="A110" s="18" t="s">
        <v>285</v>
      </c>
      <c r="B110" t="s">
        <v>193</v>
      </c>
    </row>
    <row r="111" spans="1:2">
      <c r="A111" s="18" t="s">
        <v>286</v>
      </c>
      <c r="B111" t="s">
        <v>300</v>
      </c>
    </row>
    <row r="112" spans="1:2">
      <c r="A112" s="18" t="s">
        <v>301</v>
      </c>
      <c r="B112" t="s">
        <v>302</v>
      </c>
    </row>
    <row r="113" spans="1:2">
      <c r="A113" s="18" t="s">
        <v>303</v>
      </c>
      <c r="B113" t="s">
        <v>304</v>
      </c>
    </row>
    <row r="114" spans="1:2">
      <c r="A114" s="18" t="s">
        <v>305</v>
      </c>
      <c r="B114" t="s">
        <v>306</v>
      </c>
    </row>
    <row r="115" spans="1:2">
      <c r="A115" s="18" t="s">
        <v>307</v>
      </c>
      <c r="B115" t="s">
        <v>308</v>
      </c>
    </row>
    <row r="116" spans="1:2">
      <c r="A116" s="18" t="s">
        <v>309</v>
      </c>
      <c r="B116" t="s">
        <v>310</v>
      </c>
    </row>
    <row r="117" spans="1:2">
      <c r="A117" s="18" t="s">
        <v>311</v>
      </c>
      <c r="B117" t="s">
        <v>312</v>
      </c>
    </row>
    <row r="118" spans="1:2">
      <c r="A118" s="18" t="s">
        <v>313</v>
      </c>
      <c r="B118" t="s">
        <v>314</v>
      </c>
    </row>
    <row r="119" spans="1:2">
      <c r="A119" s="18" t="s">
        <v>315</v>
      </c>
      <c r="B119" t="s">
        <v>316</v>
      </c>
    </row>
    <row r="120" spans="1:2">
      <c r="A120" s="18" t="s">
        <v>317</v>
      </c>
      <c r="B120" t="s">
        <v>318</v>
      </c>
    </row>
    <row r="121" spans="1:2">
      <c r="A121" s="18" t="s">
        <v>319</v>
      </c>
      <c r="B121" t="s">
        <v>320</v>
      </c>
    </row>
    <row r="122" spans="1:2">
      <c r="A122" s="18" t="s">
        <v>321</v>
      </c>
      <c r="B122" t="s">
        <v>322</v>
      </c>
    </row>
    <row r="123" spans="1:2">
      <c r="A123" s="18" t="s">
        <v>323</v>
      </c>
      <c r="B123" t="s">
        <v>324</v>
      </c>
    </row>
    <row r="124" spans="1:2">
      <c r="A124" s="18" t="s">
        <v>325</v>
      </c>
      <c r="B124" t="s">
        <v>359</v>
      </c>
    </row>
    <row r="125" spans="1:2">
      <c r="A125" s="18" t="s">
        <v>326</v>
      </c>
      <c r="B125" t="s">
        <v>327</v>
      </c>
    </row>
    <row r="126" spans="1:2">
      <c r="A126" s="18" t="s">
        <v>328</v>
      </c>
      <c r="B126" t="s">
        <v>329</v>
      </c>
    </row>
    <row r="127" spans="1:2">
      <c r="A127" s="18" t="s">
        <v>330</v>
      </c>
      <c r="B127" t="s">
        <v>331</v>
      </c>
    </row>
    <row r="128" spans="1:2">
      <c r="A128" s="18" t="s">
        <v>332</v>
      </c>
      <c r="B128" t="s">
        <v>333</v>
      </c>
    </row>
    <row r="129" spans="1:2">
      <c r="A129" s="18" t="s">
        <v>334</v>
      </c>
      <c r="B129" t="s">
        <v>335</v>
      </c>
    </row>
    <row r="130" spans="1:2">
      <c r="A130" s="18" t="s">
        <v>336</v>
      </c>
      <c r="B130" t="s">
        <v>337</v>
      </c>
    </row>
    <row r="131" spans="1:2">
      <c r="A131" s="18" t="s">
        <v>338</v>
      </c>
      <c r="B131" t="s">
        <v>339</v>
      </c>
    </row>
    <row r="132" spans="1:2">
      <c r="A132" s="18" t="s">
        <v>340</v>
      </c>
      <c r="B132" t="s">
        <v>341</v>
      </c>
    </row>
    <row r="133" spans="1:2">
      <c r="A133" s="18" t="s">
        <v>342</v>
      </c>
      <c r="B133" t="s">
        <v>343</v>
      </c>
    </row>
    <row r="134" spans="1:2">
      <c r="A134" s="18" t="s">
        <v>344</v>
      </c>
      <c r="B134" t="s">
        <v>345</v>
      </c>
    </row>
    <row r="135" spans="1:2">
      <c r="A135" s="18" t="s">
        <v>346</v>
      </c>
      <c r="B135" t="s">
        <v>347</v>
      </c>
    </row>
    <row r="136" spans="1:2">
      <c r="A136" s="18" t="s">
        <v>348</v>
      </c>
      <c r="B136" t="s">
        <v>349</v>
      </c>
    </row>
    <row r="137" spans="1:2">
      <c r="A137" s="18" t="s">
        <v>350</v>
      </c>
      <c r="B137" t="s">
        <v>351</v>
      </c>
    </row>
    <row r="138" spans="1:2">
      <c r="A138" s="18" t="s">
        <v>435</v>
      </c>
      <c r="B138" t="s">
        <v>436</v>
      </c>
    </row>
    <row r="139" spans="1:2">
      <c r="A139" s="18" t="s">
        <v>437</v>
      </c>
      <c r="B139" t="s">
        <v>438</v>
      </c>
    </row>
    <row r="140" spans="1:2">
      <c r="A140" s="18" t="s">
        <v>439</v>
      </c>
      <c r="B140" t="s">
        <v>440</v>
      </c>
    </row>
    <row r="141" spans="1:2">
      <c r="A141" s="18" t="s">
        <v>441</v>
      </c>
      <c r="B141" t="s">
        <v>442</v>
      </c>
    </row>
    <row r="142" spans="1:2">
      <c r="A142" s="18" t="s">
        <v>443</v>
      </c>
      <c r="B142" t="s">
        <v>444</v>
      </c>
    </row>
    <row r="143" spans="1:2">
      <c r="A143" s="18" t="s">
        <v>445</v>
      </c>
      <c r="B143" t="s">
        <v>446</v>
      </c>
    </row>
    <row r="144" spans="1:2">
      <c r="A144" s="18" t="s">
        <v>447</v>
      </c>
      <c r="B144" t="s">
        <v>448</v>
      </c>
    </row>
    <row r="145" spans="1:2">
      <c r="A145" s="18" t="s">
        <v>449</v>
      </c>
      <c r="B145" t="s">
        <v>450</v>
      </c>
    </row>
    <row r="146" spans="1:2">
      <c r="A146" s="18" t="s">
        <v>451</v>
      </c>
      <c r="B146" t="s">
        <v>452</v>
      </c>
    </row>
    <row r="147" spans="1:2">
      <c r="A147" s="18" t="s">
        <v>453</v>
      </c>
      <c r="B147" t="s">
        <v>454</v>
      </c>
    </row>
    <row r="148" spans="1:2">
      <c r="A148" s="18" t="s">
        <v>455</v>
      </c>
      <c r="B148" t="s">
        <v>456</v>
      </c>
    </row>
    <row r="149" spans="1:2">
      <c r="A149" s="18" t="s">
        <v>457</v>
      </c>
      <c r="B149" t="s">
        <v>458</v>
      </c>
    </row>
    <row r="150" spans="1:2">
      <c r="A150" s="18" t="s">
        <v>459</v>
      </c>
      <c r="B150" t="s">
        <v>460</v>
      </c>
    </row>
    <row r="151" spans="1:2">
      <c r="A151" s="18" t="s">
        <v>461</v>
      </c>
      <c r="B151" t="s">
        <v>462</v>
      </c>
    </row>
    <row r="152" spans="1:2">
      <c r="A152" s="18" t="s">
        <v>463</v>
      </c>
      <c r="B152" t="s">
        <v>464</v>
      </c>
    </row>
    <row r="153" spans="1:2">
      <c r="A153" s="18" t="s">
        <v>465</v>
      </c>
      <c r="B153" t="s">
        <v>466</v>
      </c>
    </row>
    <row r="154" spans="1:2">
      <c r="A154" s="18" t="s">
        <v>467</v>
      </c>
      <c r="B154" t="s">
        <v>468</v>
      </c>
    </row>
    <row r="155" spans="1:2">
      <c r="A155" s="18" t="s">
        <v>469</v>
      </c>
      <c r="B155" t="s">
        <v>470</v>
      </c>
    </row>
    <row r="156" spans="1:2">
      <c r="A156" s="18" t="s">
        <v>471</v>
      </c>
      <c r="B156" t="s">
        <v>472</v>
      </c>
    </row>
    <row r="157" spans="1:2">
      <c r="A157" s="18" t="s">
        <v>473</v>
      </c>
      <c r="B157" t="s">
        <v>474</v>
      </c>
    </row>
    <row r="158" spans="1:2">
      <c r="A158" s="18" t="s">
        <v>475</v>
      </c>
      <c r="B158" t="s">
        <v>476</v>
      </c>
    </row>
    <row r="159" spans="1:2">
      <c r="A159" s="18" t="s">
        <v>477</v>
      </c>
      <c r="B159" t="s">
        <v>478</v>
      </c>
    </row>
    <row r="160" spans="1:2">
      <c r="A160" s="18" t="s">
        <v>479</v>
      </c>
      <c r="B160" t="s">
        <v>480</v>
      </c>
    </row>
    <row r="161" spans="1:2">
      <c r="A161" s="18" t="s">
        <v>481</v>
      </c>
      <c r="B161" t="s">
        <v>482</v>
      </c>
    </row>
    <row r="162" spans="1:2">
      <c r="A162" s="18" t="s">
        <v>483</v>
      </c>
      <c r="B162" t="s">
        <v>484</v>
      </c>
    </row>
    <row r="163" spans="1:2">
      <c r="A163" s="18" t="s">
        <v>485</v>
      </c>
      <c r="B163" t="s">
        <v>486</v>
      </c>
    </row>
    <row r="164" spans="1:2">
      <c r="A164" s="18" t="s">
        <v>487</v>
      </c>
      <c r="B164" t="s">
        <v>488</v>
      </c>
    </row>
    <row r="165" spans="1:2">
      <c r="A165" s="18" t="s">
        <v>489</v>
      </c>
      <c r="B165" t="s">
        <v>490</v>
      </c>
    </row>
    <row r="166" spans="1:2">
      <c r="A166" s="18" t="s">
        <v>491</v>
      </c>
      <c r="B166" t="s">
        <v>492</v>
      </c>
    </row>
    <row r="167" spans="1:2">
      <c r="A167" s="18" t="s">
        <v>493</v>
      </c>
      <c r="B167" t="s">
        <v>494</v>
      </c>
    </row>
    <row r="168" spans="1:2">
      <c r="A168" s="18" t="s">
        <v>495</v>
      </c>
      <c r="B168" t="s">
        <v>496</v>
      </c>
    </row>
    <row r="169" spans="1:2">
      <c r="A169" s="18" t="s">
        <v>497</v>
      </c>
      <c r="B169" t="s">
        <v>498</v>
      </c>
    </row>
    <row r="170" spans="1:2">
      <c r="A170" s="18" t="s">
        <v>499</v>
      </c>
      <c r="B170" t="s">
        <v>500</v>
      </c>
    </row>
    <row r="171" spans="1:2">
      <c r="A171" s="18" t="s">
        <v>501</v>
      </c>
      <c r="B171" t="s">
        <v>502</v>
      </c>
    </row>
    <row r="172" spans="1:2">
      <c r="A172" s="18" t="s">
        <v>503</v>
      </c>
      <c r="B172" t="s">
        <v>504</v>
      </c>
    </row>
    <row r="173" spans="1:2">
      <c r="A173" s="18" t="s">
        <v>505</v>
      </c>
      <c r="B173" t="s">
        <v>506</v>
      </c>
    </row>
    <row r="174" spans="1:2">
      <c r="A174" s="18" t="s">
        <v>507</v>
      </c>
      <c r="B174" t="s">
        <v>508</v>
      </c>
    </row>
    <row r="175" spans="1:2">
      <c r="A175" s="18" t="s">
        <v>509</v>
      </c>
      <c r="B175" t="s">
        <v>510</v>
      </c>
    </row>
    <row r="176" spans="1:2">
      <c r="A176" s="18" t="s">
        <v>511</v>
      </c>
      <c r="B176" t="s">
        <v>512</v>
      </c>
    </row>
    <row r="177" spans="1:2">
      <c r="A177" s="18" t="s">
        <v>513</v>
      </c>
      <c r="B177" t="s">
        <v>514</v>
      </c>
    </row>
    <row r="178" spans="1:2">
      <c r="A178" s="18" t="s">
        <v>515</v>
      </c>
      <c r="B178" t="s">
        <v>516</v>
      </c>
    </row>
    <row r="179" spans="1:2">
      <c r="A179" s="18" t="s">
        <v>517</v>
      </c>
      <c r="B179" t="s">
        <v>518</v>
      </c>
    </row>
    <row r="180" spans="1:2">
      <c r="A180" s="18" t="s">
        <v>519</v>
      </c>
      <c r="B180" t="s">
        <v>520</v>
      </c>
    </row>
    <row r="181" spans="1:2">
      <c r="A181" s="18" t="s">
        <v>521</v>
      </c>
      <c r="B181" t="s">
        <v>522</v>
      </c>
    </row>
    <row r="182" spans="1:2">
      <c r="A182" s="18" t="s">
        <v>523</v>
      </c>
      <c r="B182" t="s">
        <v>524</v>
      </c>
    </row>
    <row r="183" spans="1:2">
      <c r="A183" s="18" t="s">
        <v>525</v>
      </c>
      <c r="B183" t="s">
        <v>526</v>
      </c>
    </row>
    <row r="184" spans="1:2">
      <c r="A184" s="18" t="s">
        <v>527</v>
      </c>
      <c r="B184" t="s">
        <v>528</v>
      </c>
    </row>
    <row r="185" spans="1:2">
      <c r="A185" s="18" t="s">
        <v>529</v>
      </c>
      <c r="B185" t="s">
        <v>530</v>
      </c>
    </row>
    <row r="186" spans="1:2">
      <c r="A186" s="18" t="s">
        <v>531</v>
      </c>
      <c r="B186" t="s">
        <v>532</v>
      </c>
    </row>
    <row r="187" spans="1:2">
      <c r="A187" s="18" t="s">
        <v>533</v>
      </c>
      <c r="B187" t="s">
        <v>534</v>
      </c>
    </row>
    <row r="188" spans="1:2">
      <c r="A188" s="18" t="s">
        <v>535</v>
      </c>
      <c r="B188" t="s">
        <v>536</v>
      </c>
    </row>
    <row r="189" spans="1:2">
      <c r="A189" s="18" t="s">
        <v>537</v>
      </c>
      <c r="B189" t="s">
        <v>538</v>
      </c>
    </row>
    <row r="190" spans="1:2">
      <c r="A190" s="18" t="s">
        <v>539</v>
      </c>
      <c r="B190" t="s">
        <v>540</v>
      </c>
    </row>
    <row r="191" spans="1:2">
      <c r="A191" s="18" t="s">
        <v>541</v>
      </c>
      <c r="B191" t="s">
        <v>542</v>
      </c>
    </row>
    <row r="192" spans="1:2">
      <c r="A192" s="18" t="s">
        <v>543</v>
      </c>
      <c r="B192" t="s">
        <v>544</v>
      </c>
    </row>
    <row r="193" spans="1:2">
      <c r="A193" s="18" t="s">
        <v>545</v>
      </c>
      <c r="B193" t="s">
        <v>546</v>
      </c>
    </row>
    <row r="194" spans="1:2">
      <c r="A194" s="18" t="s">
        <v>547</v>
      </c>
      <c r="B194" t="s">
        <v>548</v>
      </c>
    </row>
    <row r="195" spans="1:2">
      <c r="A195" s="18" t="s">
        <v>549</v>
      </c>
      <c r="B195" t="s">
        <v>550</v>
      </c>
    </row>
    <row r="196" spans="1:2">
      <c r="A196" s="18" t="s">
        <v>551</v>
      </c>
      <c r="B196" t="s">
        <v>552</v>
      </c>
    </row>
    <row r="197" spans="1:2">
      <c r="A197" s="18" t="s">
        <v>553</v>
      </c>
      <c r="B197" t="s">
        <v>554</v>
      </c>
    </row>
    <row r="198" spans="1:2">
      <c r="A198" s="18" t="s">
        <v>555</v>
      </c>
      <c r="B198" t="s">
        <v>556</v>
      </c>
    </row>
    <row r="199" spans="1:2">
      <c r="A199" s="18" t="s">
        <v>557</v>
      </c>
      <c r="B199" t="s">
        <v>558</v>
      </c>
    </row>
    <row r="200" spans="1:2">
      <c r="A200" s="18" t="s">
        <v>559</v>
      </c>
      <c r="B200" t="s">
        <v>560</v>
      </c>
    </row>
    <row r="201" spans="1:2">
      <c r="A201" s="18" t="s">
        <v>561</v>
      </c>
      <c r="B201" t="s">
        <v>562</v>
      </c>
    </row>
    <row r="202" spans="1:2">
      <c r="A202" s="18" t="s">
        <v>563</v>
      </c>
      <c r="B202" t="s">
        <v>564</v>
      </c>
    </row>
    <row r="203" spans="1:2">
      <c r="A203" s="18" t="s">
        <v>565</v>
      </c>
      <c r="B203" t="s">
        <v>566</v>
      </c>
    </row>
    <row r="204" spans="1:2">
      <c r="A204" s="18" t="s">
        <v>567</v>
      </c>
      <c r="B204" t="s">
        <v>568</v>
      </c>
    </row>
  </sheetData>
  <sheetProtection sheet="1" objects="1" scenarios="1" selectLockedCells="1" selectUnlockedCells="1"/>
  <phoneticPr fontId="4"/>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2:J45"/>
  <sheetViews>
    <sheetView showGridLines="0" topLeftCell="A6" zoomScale="78" zoomScaleNormal="78" zoomScaleSheetLayoutView="115" workbookViewId="0">
      <selection activeCell="T35" sqref="T35"/>
    </sheetView>
  </sheetViews>
  <sheetFormatPr defaultRowHeight="12.9"/>
  <cols>
    <col min="2" max="2" width="7.7890625" customWidth="1"/>
    <col min="3" max="4" width="17.89453125" customWidth="1"/>
    <col min="5" max="8" width="6.20703125" customWidth="1"/>
    <col min="9" max="9" width="30.20703125" customWidth="1"/>
  </cols>
  <sheetData>
    <row r="2" spans="1:10">
      <c r="A2" s="344"/>
      <c r="B2" s="342"/>
      <c r="C2" s="342" t="s">
        <v>23</v>
      </c>
      <c r="D2" s="349" t="s">
        <v>196</v>
      </c>
      <c r="E2" s="343" t="s">
        <v>13</v>
      </c>
      <c r="F2" s="343"/>
      <c r="G2" s="343"/>
      <c r="H2" s="343"/>
      <c r="I2" s="342" t="s">
        <v>6</v>
      </c>
    </row>
    <row r="3" spans="1:10">
      <c r="A3" s="345"/>
      <c r="B3" s="342"/>
      <c r="C3" s="342"/>
      <c r="D3" s="341"/>
      <c r="E3" s="17" t="s">
        <v>14</v>
      </c>
      <c r="F3" s="17" t="s">
        <v>15</v>
      </c>
      <c r="G3" s="17" t="s">
        <v>16</v>
      </c>
      <c r="H3" s="17" t="s">
        <v>17</v>
      </c>
      <c r="I3" s="342"/>
    </row>
    <row r="4" spans="1:10" ht="13.5" customHeight="1">
      <c r="A4" s="339" t="s">
        <v>94</v>
      </c>
      <c r="B4" s="340"/>
      <c r="C4" s="10" t="s">
        <v>24</v>
      </c>
      <c r="D4" s="10" t="s">
        <v>197</v>
      </c>
      <c r="E4" s="28"/>
      <c r="F4" s="28" t="s">
        <v>90</v>
      </c>
      <c r="G4" s="28" t="s">
        <v>90</v>
      </c>
      <c r="H4" s="28" t="s">
        <v>90</v>
      </c>
      <c r="I4" s="12"/>
      <c r="J4" s="3"/>
    </row>
    <row r="5" spans="1:10" ht="13.5" customHeight="1">
      <c r="A5" s="340"/>
      <c r="B5" s="340"/>
      <c r="C5" s="10" t="s">
        <v>69</v>
      </c>
      <c r="D5" s="10" t="s">
        <v>197</v>
      </c>
      <c r="E5" s="28" t="s">
        <v>90</v>
      </c>
      <c r="F5" s="28" t="s">
        <v>90</v>
      </c>
      <c r="G5" s="28" t="s">
        <v>90</v>
      </c>
      <c r="H5" s="28" t="s">
        <v>90</v>
      </c>
      <c r="I5" s="12" t="s">
        <v>22</v>
      </c>
      <c r="J5" s="3"/>
    </row>
    <row r="6" spans="1:10">
      <c r="A6" s="340"/>
      <c r="B6" s="340"/>
      <c r="C6" s="10" t="s">
        <v>70</v>
      </c>
      <c r="D6" s="10" t="s">
        <v>197</v>
      </c>
      <c r="E6" s="28" t="s">
        <v>90</v>
      </c>
      <c r="F6" s="28" t="s">
        <v>90</v>
      </c>
      <c r="G6" s="28" t="s">
        <v>90</v>
      </c>
      <c r="H6" s="28" t="s">
        <v>90</v>
      </c>
      <c r="I6" s="12"/>
      <c r="J6" s="3"/>
    </row>
    <row r="7" spans="1:10">
      <c r="A7" s="340"/>
      <c r="B7" s="340"/>
      <c r="C7" s="10" t="s">
        <v>71</v>
      </c>
      <c r="D7" s="10" t="s">
        <v>197</v>
      </c>
      <c r="E7" s="28" t="s">
        <v>90</v>
      </c>
      <c r="F7" s="28"/>
      <c r="G7" s="28"/>
      <c r="H7" s="28"/>
      <c r="I7" s="12"/>
      <c r="J7" s="3"/>
    </row>
    <row r="8" spans="1:10">
      <c r="A8" s="340"/>
      <c r="B8" s="340"/>
      <c r="C8" s="10" t="s">
        <v>72</v>
      </c>
      <c r="D8" s="10" t="s">
        <v>197</v>
      </c>
      <c r="E8" s="28"/>
      <c r="F8" s="28" t="s">
        <v>90</v>
      </c>
      <c r="G8" s="28" t="s">
        <v>90</v>
      </c>
      <c r="H8" s="28"/>
      <c r="I8" s="12"/>
      <c r="J8" s="3"/>
    </row>
    <row r="9" spans="1:10">
      <c r="A9" s="340"/>
      <c r="B9" s="340"/>
      <c r="C9" s="10" t="s">
        <v>73</v>
      </c>
      <c r="D9" s="10" t="s">
        <v>197</v>
      </c>
      <c r="E9" s="28" t="s">
        <v>90</v>
      </c>
      <c r="F9" s="28" t="s">
        <v>90</v>
      </c>
      <c r="G9" s="28" t="s">
        <v>90</v>
      </c>
      <c r="H9" s="28" t="s">
        <v>90</v>
      </c>
      <c r="I9" s="12" t="s">
        <v>40</v>
      </c>
      <c r="J9" s="3"/>
    </row>
    <row r="10" spans="1:10">
      <c r="A10" s="340"/>
      <c r="B10" s="340"/>
      <c r="C10" s="10" t="s">
        <v>74</v>
      </c>
      <c r="D10" s="10" t="s">
        <v>197</v>
      </c>
      <c r="E10" s="28" t="s">
        <v>90</v>
      </c>
      <c r="F10" s="28"/>
      <c r="G10" s="28"/>
      <c r="H10" s="28"/>
      <c r="I10" s="12" t="s">
        <v>65</v>
      </c>
      <c r="J10" s="3"/>
    </row>
    <row r="11" spans="1:10">
      <c r="A11" s="340"/>
      <c r="B11" s="340"/>
      <c r="C11" s="10" t="s">
        <v>75</v>
      </c>
      <c r="D11" s="10" t="s">
        <v>197</v>
      </c>
      <c r="E11" s="28" t="s">
        <v>90</v>
      </c>
      <c r="F11" s="28" t="s">
        <v>90</v>
      </c>
      <c r="G11" s="28"/>
      <c r="H11" s="28"/>
      <c r="I11" s="12"/>
      <c r="J11" s="3"/>
    </row>
    <row r="12" spans="1:10">
      <c r="A12" s="340"/>
      <c r="B12" s="340"/>
      <c r="C12" s="10" t="s">
        <v>76</v>
      </c>
      <c r="D12" s="10" t="s">
        <v>197</v>
      </c>
      <c r="E12" s="28" t="s">
        <v>90</v>
      </c>
      <c r="F12" s="28" t="s">
        <v>90</v>
      </c>
      <c r="G12" s="28"/>
      <c r="H12" s="28"/>
      <c r="I12" s="12"/>
      <c r="J12" s="3"/>
    </row>
    <row r="13" spans="1:10">
      <c r="A13" s="340"/>
      <c r="B13" s="340"/>
      <c r="C13" s="10" t="s">
        <v>77</v>
      </c>
      <c r="D13" s="10" t="s">
        <v>197</v>
      </c>
      <c r="E13" s="28"/>
      <c r="F13" s="28" t="s">
        <v>90</v>
      </c>
      <c r="G13" s="28" t="s">
        <v>90</v>
      </c>
      <c r="H13" s="28" t="s">
        <v>90</v>
      </c>
      <c r="I13" s="12"/>
      <c r="J13" s="3"/>
    </row>
    <row r="14" spans="1:10">
      <c r="A14" s="340"/>
      <c r="B14" s="340"/>
      <c r="C14" s="10" t="s">
        <v>78</v>
      </c>
      <c r="D14" s="10" t="s">
        <v>197</v>
      </c>
      <c r="E14" s="28"/>
      <c r="F14" s="28" t="s">
        <v>90</v>
      </c>
      <c r="G14" s="28" t="s">
        <v>90</v>
      </c>
      <c r="H14" s="28" t="s">
        <v>90</v>
      </c>
      <c r="I14" s="12" t="s">
        <v>27</v>
      </c>
      <c r="J14" s="3"/>
    </row>
    <row r="15" spans="1:10">
      <c r="A15" s="340"/>
      <c r="B15" s="340"/>
      <c r="C15" s="10" t="s">
        <v>79</v>
      </c>
      <c r="D15" s="10" t="s">
        <v>197</v>
      </c>
      <c r="E15" s="28" t="s">
        <v>90</v>
      </c>
      <c r="F15" s="28" t="s">
        <v>90</v>
      </c>
      <c r="G15" s="28" t="s">
        <v>90</v>
      </c>
      <c r="H15" s="28" t="s">
        <v>90</v>
      </c>
      <c r="I15" s="12" t="s">
        <v>32</v>
      </c>
      <c r="J15" s="3"/>
    </row>
    <row r="16" spans="1:10">
      <c r="A16" s="340"/>
      <c r="B16" s="340"/>
      <c r="C16" s="10" t="s">
        <v>26</v>
      </c>
      <c r="D16" s="10" t="s">
        <v>197</v>
      </c>
      <c r="E16" s="28"/>
      <c r="F16" s="28" t="s">
        <v>90</v>
      </c>
      <c r="G16" s="28" t="s">
        <v>90</v>
      </c>
      <c r="H16" s="28" t="s">
        <v>90</v>
      </c>
      <c r="I16" s="12"/>
      <c r="J16" s="3"/>
    </row>
    <row r="17" spans="1:10">
      <c r="A17" s="340"/>
      <c r="B17" s="340"/>
      <c r="C17" s="10" t="s">
        <v>80</v>
      </c>
      <c r="D17" s="10" t="s">
        <v>197</v>
      </c>
      <c r="E17" s="28" t="s">
        <v>90</v>
      </c>
      <c r="F17" s="28"/>
      <c r="G17" s="28"/>
      <c r="H17" s="28"/>
      <c r="I17" s="12"/>
      <c r="J17" s="3"/>
    </row>
    <row r="18" spans="1:10">
      <c r="A18" s="340"/>
      <c r="B18" s="340"/>
      <c r="C18" s="10" t="s">
        <v>60</v>
      </c>
      <c r="D18" s="10" t="s">
        <v>197</v>
      </c>
      <c r="E18" s="28"/>
      <c r="F18" s="28" t="s">
        <v>90</v>
      </c>
      <c r="G18" s="28" t="s">
        <v>90</v>
      </c>
      <c r="H18" s="28" t="s">
        <v>90</v>
      </c>
      <c r="I18" s="12" t="s">
        <v>33</v>
      </c>
    </row>
    <row r="19" spans="1:10">
      <c r="A19" s="340"/>
      <c r="B19" s="340"/>
      <c r="C19" s="10" t="s">
        <v>67</v>
      </c>
      <c r="D19" s="10" t="s">
        <v>197</v>
      </c>
      <c r="E19" s="28" t="s">
        <v>90</v>
      </c>
      <c r="F19" s="28"/>
      <c r="G19" s="28"/>
      <c r="H19" s="28"/>
      <c r="I19" s="12" t="s">
        <v>66</v>
      </c>
    </row>
    <row r="20" spans="1:10">
      <c r="A20" s="340"/>
      <c r="B20" s="340"/>
      <c r="C20" s="10" t="s">
        <v>81</v>
      </c>
      <c r="D20" s="10" t="s">
        <v>197</v>
      </c>
      <c r="E20" s="28"/>
      <c r="F20" s="28" t="s">
        <v>90</v>
      </c>
      <c r="G20" s="28" t="s">
        <v>90</v>
      </c>
      <c r="H20" s="28"/>
      <c r="I20" s="12"/>
    </row>
    <row r="21" spans="1:10">
      <c r="A21" s="340"/>
      <c r="B21" s="340"/>
      <c r="C21" s="10" t="s">
        <v>82</v>
      </c>
      <c r="D21" s="10" t="s">
        <v>197</v>
      </c>
      <c r="E21" s="28" t="s">
        <v>90</v>
      </c>
      <c r="F21" s="28"/>
      <c r="G21" s="28"/>
      <c r="H21" s="28"/>
      <c r="I21" s="12"/>
    </row>
    <row r="22" spans="1:10">
      <c r="A22" s="340"/>
      <c r="B22" s="340"/>
      <c r="C22" s="10" t="s">
        <v>83</v>
      </c>
      <c r="D22" s="10" t="s">
        <v>197</v>
      </c>
      <c r="E22" s="28" t="s">
        <v>90</v>
      </c>
      <c r="F22" s="28" t="s">
        <v>90</v>
      </c>
      <c r="G22" s="28" t="s">
        <v>90</v>
      </c>
      <c r="H22" s="28" t="s">
        <v>90</v>
      </c>
      <c r="I22" s="12" t="s">
        <v>68</v>
      </c>
      <c r="J22" s="3"/>
    </row>
    <row r="23" spans="1:10">
      <c r="A23" s="340"/>
      <c r="B23" s="340"/>
      <c r="C23" s="10" t="s">
        <v>84</v>
      </c>
      <c r="D23" s="10" t="s">
        <v>197</v>
      </c>
      <c r="E23" s="28" t="s">
        <v>90</v>
      </c>
      <c r="F23" s="28" t="s">
        <v>90</v>
      </c>
      <c r="G23" s="28" t="s">
        <v>90</v>
      </c>
      <c r="H23" s="28" t="s">
        <v>90</v>
      </c>
      <c r="I23" s="12" t="s">
        <v>68</v>
      </c>
      <c r="J23" s="3"/>
    </row>
    <row r="24" spans="1:10">
      <c r="A24" s="340"/>
      <c r="B24" s="340"/>
      <c r="C24" s="10" t="s">
        <v>85</v>
      </c>
      <c r="D24" s="10" t="s">
        <v>197</v>
      </c>
      <c r="E24" s="28" t="s">
        <v>90</v>
      </c>
      <c r="F24" s="28" t="s">
        <v>90</v>
      </c>
      <c r="G24" s="28" t="s">
        <v>90</v>
      </c>
      <c r="H24" s="28" t="s">
        <v>90</v>
      </c>
      <c r="I24" s="12" t="s">
        <v>68</v>
      </c>
      <c r="J24" s="3"/>
    </row>
    <row r="25" spans="1:10">
      <c r="A25" s="340"/>
      <c r="B25" s="340"/>
      <c r="C25" s="10" t="s">
        <v>86</v>
      </c>
      <c r="D25" s="10" t="s">
        <v>197</v>
      </c>
      <c r="E25" s="28"/>
      <c r="F25" s="28" t="s">
        <v>90</v>
      </c>
      <c r="G25" s="28"/>
      <c r="H25" s="28" t="s">
        <v>90</v>
      </c>
      <c r="I25" s="12" t="s">
        <v>20</v>
      </c>
    </row>
    <row r="26" spans="1:10">
      <c r="A26" s="340"/>
      <c r="B26" s="340"/>
      <c r="C26" s="10" t="s">
        <v>87</v>
      </c>
      <c r="D26" s="10" t="s">
        <v>197</v>
      </c>
      <c r="E26" s="28"/>
      <c r="F26" s="28" t="s">
        <v>90</v>
      </c>
      <c r="G26" s="28" t="s">
        <v>90</v>
      </c>
      <c r="H26" s="28"/>
      <c r="I26" s="12" t="s">
        <v>20</v>
      </c>
    </row>
    <row r="27" spans="1:10">
      <c r="A27" s="340"/>
      <c r="B27" s="340"/>
      <c r="C27" s="10" t="s">
        <v>88</v>
      </c>
      <c r="D27" s="10" t="s">
        <v>197</v>
      </c>
      <c r="E27" s="28"/>
      <c r="F27" s="28" t="s">
        <v>90</v>
      </c>
      <c r="G27" s="28" t="s">
        <v>90</v>
      </c>
      <c r="H27" s="28"/>
      <c r="I27" s="12" t="s">
        <v>20</v>
      </c>
    </row>
    <row r="28" spans="1:10">
      <c r="A28" s="340"/>
      <c r="B28" s="340"/>
      <c r="C28" s="10" t="s">
        <v>89</v>
      </c>
      <c r="D28" s="10" t="s">
        <v>197</v>
      </c>
      <c r="E28" s="28" t="s">
        <v>90</v>
      </c>
      <c r="F28" s="28" t="s">
        <v>90</v>
      </c>
      <c r="G28" s="28"/>
      <c r="H28" s="28"/>
      <c r="I28" s="12" t="s">
        <v>20</v>
      </c>
    </row>
    <row r="29" spans="1:10">
      <c r="A29" s="340"/>
      <c r="B29" s="340"/>
      <c r="C29" s="10" t="s">
        <v>365</v>
      </c>
      <c r="D29" s="10" t="s">
        <v>197</v>
      </c>
      <c r="E29" s="28"/>
      <c r="F29" s="28" t="s">
        <v>90</v>
      </c>
      <c r="G29" s="28"/>
      <c r="H29" s="28"/>
      <c r="I29" s="12" t="s">
        <v>20</v>
      </c>
    </row>
    <row r="30" spans="1:10">
      <c r="A30" s="340"/>
      <c r="B30" s="340"/>
      <c r="C30" s="10" t="s">
        <v>44</v>
      </c>
      <c r="D30" s="10" t="s">
        <v>197</v>
      </c>
      <c r="E30" s="28" t="s">
        <v>90</v>
      </c>
      <c r="F30" s="28"/>
      <c r="G30" s="28"/>
      <c r="H30" s="28"/>
      <c r="I30" s="12" t="s">
        <v>360</v>
      </c>
    </row>
    <row r="31" spans="1:10">
      <c r="A31" s="340"/>
      <c r="B31" s="340"/>
      <c r="C31" s="10" t="s">
        <v>21</v>
      </c>
      <c r="D31" s="10" t="s">
        <v>197</v>
      </c>
      <c r="E31" s="28" t="s">
        <v>90</v>
      </c>
      <c r="F31" s="28" t="s">
        <v>90</v>
      </c>
      <c r="G31" s="28" t="s">
        <v>90</v>
      </c>
      <c r="H31" s="28" t="s">
        <v>90</v>
      </c>
      <c r="I31" s="12" t="s">
        <v>361</v>
      </c>
      <c r="J31" s="3"/>
    </row>
    <row r="32" spans="1:10">
      <c r="A32" s="340"/>
      <c r="B32" s="340"/>
      <c r="C32" s="29" t="s">
        <v>18</v>
      </c>
      <c r="D32" s="10" t="s">
        <v>197</v>
      </c>
      <c r="E32" s="28" t="s">
        <v>90</v>
      </c>
      <c r="F32" s="28" t="s">
        <v>90</v>
      </c>
      <c r="G32" s="28" t="s">
        <v>90</v>
      </c>
      <c r="H32" s="28" t="s">
        <v>90</v>
      </c>
      <c r="I32" s="12" t="s">
        <v>362</v>
      </c>
      <c r="J32" s="3"/>
    </row>
    <row r="33" spans="1:10">
      <c r="A33" s="340"/>
      <c r="B33" s="340"/>
      <c r="C33" s="29" t="s">
        <v>19</v>
      </c>
      <c r="D33" s="10" t="s">
        <v>197</v>
      </c>
      <c r="E33" s="28" t="s">
        <v>90</v>
      </c>
      <c r="F33" s="28" t="s">
        <v>90</v>
      </c>
      <c r="G33" s="28" t="s">
        <v>90</v>
      </c>
      <c r="H33" s="28" t="s">
        <v>90</v>
      </c>
      <c r="I33" s="12" t="s">
        <v>362</v>
      </c>
    </row>
    <row r="34" spans="1:10">
      <c r="A34" s="341"/>
      <c r="B34" s="341"/>
      <c r="C34" s="10" t="s">
        <v>57</v>
      </c>
      <c r="D34" s="10" t="s">
        <v>197</v>
      </c>
      <c r="E34" s="27" t="s">
        <v>37</v>
      </c>
      <c r="F34" s="4"/>
      <c r="G34" s="4"/>
      <c r="H34" s="4"/>
      <c r="I34" s="5"/>
      <c r="J34" s="3"/>
    </row>
    <row r="35" spans="1:10" ht="13.5" customHeight="1">
      <c r="A35" s="339" t="s">
        <v>95</v>
      </c>
      <c r="B35" s="16" t="s">
        <v>56</v>
      </c>
      <c r="C35" s="10" t="s">
        <v>31</v>
      </c>
      <c r="D35" s="20" t="s">
        <v>198</v>
      </c>
      <c r="E35" s="6" t="s">
        <v>58</v>
      </c>
      <c r="F35" s="7"/>
      <c r="G35" s="7"/>
      <c r="H35" s="7"/>
      <c r="I35" s="8"/>
      <c r="J35" s="3"/>
    </row>
    <row r="36" spans="1:10" ht="13.5" customHeight="1">
      <c r="A36" s="340"/>
      <c r="B36" s="16" t="s">
        <v>29</v>
      </c>
      <c r="C36" s="10" t="s">
        <v>41</v>
      </c>
      <c r="D36" s="20" t="s">
        <v>29</v>
      </c>
      <c r="E36" s="6" t="s">
        <v>35</v>
      </c>
      <c r="F36" s="7"/>
      <c r="G36" s="7"/>
      <c r="H36" s="7"/>
      <c r="I36" s="8"/>
      <c r="J36" s="3"/>
    </row>
    <row r="37" spans="1:10" ht="13.5" customHeight="1">
      <c r="A37" s="340"/>
      <c r="B37" s="339" t="s">
        <v>54</v>
      </c>
      <c r="C37" s="10" t="s">
        <v>30</v>
      </c>
      <c r="D37" s="19" t="s">
        <v>199</v>
      </c>
      <c r="E37" s="336" t="s">
        <v>34</v>
      </c>
      <c r="F37" s="337"/>
      <c r="G37" s="337"/>
      <c r="H37" s="337"/>
      <c r="I37" s="338"/>
      <c r="J37" s="3"/>
    </row>
    <row r="38" spans="1:10" ht="13.5" customHeight="1">
      <c r="A38" s="340"/>
      <c r="B38" s="350"/>
      <c r="C38" s="10" t="s">
        <v>55</v>
      </c>
      <c r="D38" s="19" t="s">
        <v>199</v>
      </c>
      <c r="E38" s="11" t="s">
        <v>36</v>
      </c>
      <c r="F38" s="14"/>
      <c r="G38" s="14"/>
      <c r="H38" s="14"/>
      <c r="I38" s="15"/>
      <c r="J38" s="3"/>
    </row>
    <row r="39" spans="1:10" ht="27" customHeight="1">
      <c r="A39" s="340"/>
      <c r="B39" s="350"/>
      <c r="C39" s="10" t="s">
        <v>363</v>
      </c>
      <c r="D39" s="19" t="s">
        <v>199</v>
      </c>
      <c r="E39" s="352" t="s">
        <v>364</v>
      </c>
      <c r="F39" s="353"/>
      <c r="G39" s="353"/>
      <c r="H39" s="353"/>
      <c r="I39" s="354"/>
      <c r="J39" s="3"/>
    </row>
    <row r="40" spans="1:10" ht="13.5" customHeight="1">
      <c r="A40" s="340"/>
      <c r="B40" s="350" t="s">
        <v>8</v>
      </c>
      <c r="C40" s="10" t="s">
        <v>28</v>
      </c>
      <c r="D40" s="19" t="s">
        <v>8</v>
      </c>
      <c r="E40" s="346" t="s">
        <v>43</v>
      </c>
      <c r="F40" s="347"/>
      <c r="G40" s="347"/>
      <c r="H40" s="347"/>
      <c r="I40" s="348"/>
      <c r="J40" s="3"/>
    </row>
    <row r="41" spans="1:10" ht="13.5" customHeight="1">
      <c r="A41" s="341"/>
      <c r="B41" s="351"/>
      <c r="C41" s="10" t="s">
        <v>8</v>
      </c>
      <c r="D41" s="19" t="s">
        <v>8</v>
      </c>
      <c r="E41" s="336" t="s">
        <v>38</v>
      </c>
      <c r="F41" s="337"/>
      <c r="G41" s="337"/>
      <c r="H41" s="337"/>
      <c r="I41" s="338"/>
      <c r="J41" s="3"/>
    </row>
    <row r="42" spans="1:10">
      <c r="A42" s="13" t="s">
        <v>39</v>
      </c>
      <c r="C42" s="9"/>
      <c r="D42" s="9"/>
      <c r="E42" s="9"/>
      <c r="F42" s="9"/>
      <c r="G42" s="9"/>
      <c r="H42" s="9"/>
      <c r="I42" s="9"/>
    </row>
    <row r="43" spans="1:10">
      <c r="A43" s="13" t="s">
        <v>42</v>
      </c>
      <c r="C43" s="2"/>
      <c r="D43" s="2"/>
      <c r="E43" s="2"/>
      <c r="F43" s="2"/>
      <c r="G43" s="2"/>
      <c r="H43" s="2"/>
      <c r="I43" s="2"/>
    </row>
    <row r="44" spans="1:10">
      <c r="A44" s="13" t="s">
        <v>45</v>
      </c>
      <c r="C44" s="2"/>
      <c r="D44" s="2"/>
      <c r="E44" s="2"/>
      <c r="F44" s="2"/>
      <c r="G44" s="2"/>
      <c r="H44" s="2"/>
      <c r="I44" s="2"/>
    </row>
    <row r="45" spans="1:10">
      <c r="A45" s="1" t="s">
        <v>25</v>
      </c>
    </row>
  </sheetData>
  <sheetProtection sheet="1" selectLockedCells="1" selectUnlockedCells="1"/>
  <mergeCells count="15">
    <mergeCell ref="E37:I37"/>
    <mergeCell ref="A35:A41"/>
    <mergeCell ref="B4:B34"/>
    <mergeCell ref="I2:I3"/>
    <mergeCell ref="E2:H2"/>
    <mergeCell ref="A2:A3"/>
    <mergeCell ref="A4:A34"/>
    <mergeCell ref="C2:C3"/>
    <mergeCell ref="B2:B3"/>
    <mergeCell ref="E40:I40"/>
    <mergeCell ref="E41:I41"/>
    <mergeCell ref="D2:D3"/>
    <mergeCell ref="B40:B41"/>
    <mergeCell ref="B37:B39"/>
    <mergeCell ref="E39:I39"/>
  </mergeCells>
  <phoneticPr fontId="4"/>
  <pageMargins left="0.75" right="0.75" top="1" bottom="1" header="0.51200000000000001" footer="0.51200000000000001"/>
  <pageSetup paperSize="9" scale="9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G9"/>
  <sheetViews>
    <sheetView showGridLines="0" tabSelected="1" zoomScale="85" zoomScaleNormal="85" workbookViewId="0">
      <selection sqref="A1:G1"/>
    </sheetView>
  </sheetViews>
  <sheetFormatPr defaultColWidth="8.89453125" defaultRowHeight="12.9"/>
  <cols>
    <col min="1" max="1" width="17.68359375" style="194" customWidth="1"/>
    <col min="2" max="3" width="20.68359375" style="194" customWidth="1"/>
    <col min="4" max="4" width="51.1015625" style="194" customWidth="1"/>
    <col min="5" max="5" width="23.7890625" style="194" customWidth="1"/>
    <col min="6" max="6" width="6.7890625" style="194" customWidth="1"/>
    <col min="7" max="7" width="16.68359375" style="194" customWidth="1"/>
    <col min="8" max="16384" width="8.89453125" style="194"/>
  </cols>
  <sheetData>
    <row r="1" spans="1:7" ht="20.7">
      <c r="A1" s="360" t="s">
        <v>656</v>
      </c>
      <c r="B1" s="360"/>
      <c r="C1" s="360"/>
      <c r="D1" s="360"/>
      <c r="E1" s="360"/>
      <c r="F1" s="360"/>
      <c r="G1" s="360"/>
    </row>
    <row r="2" spans="1:7" ht="21.6" customHeight="1">
      <c r="A2" s="195" t="s">
        <v>586</v>
      </c>
    </row>
    <row r="3" spans="1:7" ht="19.5" customHeight="1">
      <c r="A3" s="196" t="s">
        <v>587</v>
      </c>
      <c r="B3" s="197" t="s">
        <v>623</v>
      </c>
      <c r="C3" s="183"/>
      <c r="E3" s="361" t="s">
        <v>584</v>
      </c>
      <c r="F3" s="198"/>
      <c r="G3" s="199" t="s">
        <v>404</v>
      </c>
    </row>
    <row r="4" spans="1:7" ht="19.5" customHeight="1">
      <c r="A4" s="196" t="s">
        <v>2</v>
      </c>
      <c r="B4" s="362" t="s">
        <v>624</v>
      </c>
      <c r="C4" s="363"/>
      <c r="E4" s="361"/>
      <c r="F4" s="200" t="s">
        <v>580</v>
      </c>
      <c r="G4" s="185" t="s">
        <v>625</v>
      </c>
    </row>
    <row r="5" spans="1:7" ht="19.5" customHeight="1">
      <c r="A5" s="196" t="s">
        <v>588</v>
      </c>
      <c r="B5" s="197">
        <v>2023</v>
      </c>
      <c r="C5" s="184"/>
    </row>
    <row r="6" spans="1:7" ht="19.5" customHeight="1">
      <c r="A6" s="196" t="s">
        <v>402</v>
      </c>
      <c r="B6" s="201" t="s">
        <v>569</v>
      </c>
      <c r="C6" s="184"/>
    </row>
    <row r="7" spans="1:7">
      <c r="A7" s="202"/>
      <c r="B7" s="203"/>
    </row>
    <row r="8" spans="1:7" ht="36" customHeight="1">
      <c r="A8" s="364" t="s">
        <v>403</v>
      </c>
      <c r="B8" s="365"/>
      <c r="C8" s="204" t="s">
        <v>572</v>
      </c>
      <c r="D8" s="364" t="s">
        <v>405</v>
      </c>
      <c r="E8" s="366"/>
      <c r="F8" s="365"/>
      <c r="G8" s="204" t="s">
        <v>406</v>
      </c>
    </row>
    <row r="9" spans="1:7" ht="92.7" customHeight="1">
      <c r="A9" s="355" t="s">
        <v>626</v>
      </c>
      <c r="B9" s="356"/>
      <c r="C9" s="205" t="s">
        <v>570</v>
      </c>
      <c r="D9" s="357" t="s">
        <v>627</v>
      </c>
      <c r="E9" s="358"/>
      <c r="F9" s="359"/>
      <c r="G9" s="206"/>
    </row>
  </sheetData>
  <sheetProtection sheet="1" objects="1" scenarios="1"/>
  <mergeCells count="7">
    <mergeCell ref="A9:B9"/>
    <mergeCell ref="D9:F9"/>
    <mergeCell ref="A1:G1"/>
    <mergeCell ref="E3:E4"/>
    <mergeCell ref="B4:C4"/>
    <mergeCell ref="A8:B8"/>
    <mergeCell ref="D8:F8"/>
  </mergeCells>
  <phoneticPr fontId="4"/>
  <dataValidations count="1">
    <dataValidation type="whole" imeMode="halfAlpha" allowBlank="1" showInputMessage="1" showErrorMessage="1" errorTitle="西暦でご入力ください" error="解析に使用するため、西暦４桁の数字（2019,2020など）でご入力ください" sqref="B5">
      <formula1>1900</formula1>
      <formula2>9999</formula2>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26"/>
  <sheetViews>
    <sheetView showGridLines="0" zoomScale="85" zoomScaleNormal="85" workbookViewId="0"/>
  </sheetViews>
  <sheetFormatPr defaultColWidth="8.89453125" defaultRowHeight="12.9"/>
  <cols>
    <col min="1" max="1" width="17.20703125" style="210" customWidth="1"/>
    <col min="2" max="2" width="17.68359375" style="210" customWidth="1"/>
    <col min="3" max="3" width="19.3125" style="208" customWidth="1"/>
    <col min="4" max="10" width="17.1015625" style="209" customWidth="1"/>
    <col min="11" max="11" width="17.1015625" style="257" customWidth="1"/>
    <col min="12" max="12" width="17.1015625" style="209" customWidth="1"/>
    <col min="13" max="16384" width="8.89453125" style="210"/>
  </cols>
  <sheetData>
    <row r="1" spans="1:12" ht="21" customHeight="1">
      <c r="A1" s="207" t="s">
        <v>655</v>
      </c>
      <c r="B1" s="208"/>
      <c r="K1" s="209"/>
    </row>
    <row r="2" spans="1:12" ht="34.200000000000003" customHeight="1">
      <c r="A2" s="376" t="s">
        <v>585</v>
      </c>
      <c r="B2" s="376"/>
      <c r="K2" s="209"/>
    </row>
    <row r="3" spans="1:12" s="167" customFormat="1" ht="18" customHeight="1">
      <c r="A3" s="211" t="s">
        <v>50</v>
      </c>
      <c r="B3" s="108" t="s">
        <v>623</v>
      </c>
      <c r="C3" s="30"/>
      <c r="D3" s="212"/>
      <c r="E3" s="212"/>
      <c r="F3" s="377" t="s">
        <v>584</v>
      </c>
      <c r="G3" s="198"/>
      <c r="H3" s="213" t="s">
        <v>585</v>
      </c>
      <c r="I3" s="214" t="s">
        <v>366</v>
      </c>
      <c r="J3" s="215"/>
      <c r="K3" s="216"/>
      <c r="L3" s="215"/>
    </row>
    <row r="4" spans="1:12" s="167" customFormat="1" ht="18" customHeight="1">
      <c r="A4" s="211" t="s">
        <v>2</v>
      </c>
      <c r="B4" s="108" t="s">
        <v>195</v>
      </c>
      <c r="C4" s="217"/>
      <c r="D4" s="212"/>
      <c r="E4" s="212"/>
      <c r="F4" s="378"/>
      <c r="G4" s="200" t="s">
        <v>580</v>
      </c>
      <c r="H4" s="185" t="s">
        <v>625</v>
      </c>
      <c r="I4" s="185" t="s">
        <v>625</v>
      </c>
      <c r="J4" s="189"/>
      <c r="K4" s="216"/>
      <c r="L4" s="189"/>
    </row>
    <row r="5" spans="1:12" s="167" customFormat="1" ht="18" customHeight="1">
      <c r="A5" s="170" t="s">
        <v>589</v>
      </c>
      <c r="B5" s="218" t="s">
        <v>287</v>
      </c>
      <c r="C5" s="217"/>
      <c r="D5" s="168"/>
      <c r="E5" s="169"/>
      <c r="F5" s="168"/>
      <c r="G5" s="168"/>
      <c r="H5" s="168"/>
      <c r="I5" s="168"/>
      <c r="J5" s="168"/>
      <c r="K5" s="168"/>
      <c r="L5" s="168"/>
    </row>
    <row r="6" spans="1:12" s="167" customFormat="1" ht="18" customHeight="1">
      <c r="A6" s="219" t="s">
        <v>3</v>
      </c>
      <c r="B6" s="108">
        <v>2023</v>
      </c>
      <c r="C6" s="217"/>
      <c r="D6" s="168"/>
      <c r="E6" s="169"/>
      <c r="F6" s="168"/>
      <c r="G6" s="168"/>
      <c r="H6" s="168"/>
      <c r="I6" s="168"/>
      <c r="J6" s="168"/>
      <c r="K6" s="168"/>
      <c r="L6" s="168"/>
    </row>
    <row r="7" spans="1:12" s="167" customFormat="1" ht="33" customHeight="1">
      <c r="A7" s="170" t="s">
        <v>53</v>
      </c>
      <c r="B7" s="379" t="s">
        <v>629</v>
      </c>
      <c r="C7" s="380"/>
      <c r="D7" s="380"/>
      <c r="E7" s="380"/>
      <c r="F7" s="380"/>
      <c r="G7" s="381"/>
      <c r="H7" s="220"/>
      <c r="I7" s="221"/>
      <c r="J7" s="221"/>
      <c r="K7" s="221"/>
      <c r="L7" s="221"/>
    </row>
    <row r="8" spans="1:12" s="167" customFormat="1" ht="18.75" customHeight="1">
      <c r="A8" s="170" t="s">
        <v>288</v>
      </c>
      <c r="B8" s="222"/>
      <c r="C8" s="223"/>
      <c r="D8" s="223"/>
      <c r="E8" s="223"/>
      <c r="F8" s="223"/>
      <c r="G8" s="223"/>
      <c r="H8" s="220"/>
      <c r="I8" s="221"/>
      <c r="J8" s="221"/>
      <c r="K8" s="221"/>
      <c r="L8" s="221"/>
    </row>
    <row r="9" spans="1:12" s="167" customFormat="1" ht="12.3">
      <c r="C9" s="224"/>
      <c r="D9" s="221"/>
      <c r="E9" s="221"/>
      <c r="F9" s="221"/>
      <c r="G9" s="221"/>
      <c r="H9" s="221"/>
      <c r="I9" s="221"/>
      <c r="J9" s="221"/>
      <c r="K9" s="225"/>
      <c r="L9" s="221"/>
    </row>
    <row r="10" spans="1:12" s="167" customFormat="1" ht="12.3">
      <c r="A10" s="226" t="s">
        <v>366</v>
      </c>
      <c r="B10" s="227"/>
      <c r="C10" s="228"/>
      <c r="D10" s="229"/>
      <c r="E10" s="229"/>
      <c r="F10" s="229"/>
      <c r="G10" s="229"/>
      <c r="H10" s="229"/>
      <c r="I10" s="229"/>
      <c r="J10" s="229"/>
      <c r="K10" s="230"/>
      <c r="L10" s="229"/>
    </row>
    <row r="11" spans="1:12" s="167" customFormat="1" ht="12.3">
      <c r="A11" s="231" t="s">
        <v>590</v>
      </c>
      <c r="B11" s="232"/>
      <c r="C11" s="233" t="s">
        <v>630</v>
      </c>
      <c r="D11" s="233" t="s">
        <v>631</v>
      </c>
      <c r="E11" s="233" t="s">
        <v>632</v>
      </c>
      <c r="F11" s="233" t="s">
        <v>633</v>
      </c>
      <c r="G11" s="234" t="s">
        <v>634</v>
      </c>
      <c r="H11" s="234"/>
      <c r="I11" s="234"/>
      <c r="J11" s="234"/>
      <c r="K11" s="234"/>
      <c r="L11" s="234"/>
    </row>
    <row r="12" spans="1:12" s="167" customFormat="1" ht="13.5" customHeight="1">
      <c r="A12" s="367" t="s">
        <v>591</v>
      </c>
      <c r="B12" s="235" t="s">
        <v>51</v>
      </c>
      <c r="C12" s="236" t="s">
        <v>61</v>
      </c>
      <c r="D12" s="237" t="s">
        <v>62</v>
      </c>
      <c r="E12" s="237" t="s">
        <v>369</v>
      </c>
      <c r="F12" s="237" t="s">
        <v>61</v>
      </c>
      <c r="G12" s="237" t="s">
        <v>62</v>
      </c>
      <c r="H12" s="237"/>
      <c r="I12" s="237"/>
      <c r="J12" s="237"/>
      <c r="K12" s="237"/>
      <c r="L12" s="237"/>
    </row>
    <row r="13" spans="1:12" s="167" customFormat="1" ht="13.5" customHeight="1">
      <c r="A13" s="369"/>
      <c r="B13" s="238" t="s">
        <v>52</v>
      </c>
      <c r="C13" s="239"/>
      <c r="D13" s="240"/>
      <c r="E13" s="240"/>
      <c r="F13" s="240"/>
      <c r="G13" s="240"/>
      <c r="H13" s="240"/>
      <c r="I13" s="240"/>
      <c r="J13" s="240"/>
      <c r="K13" s="240"/>
      <c r="L13" s="240"/>
    </row>
    <row r="14" spans="1:12" s="167" customFormat="1" ht="13.5" customHeight="1">
      <c r="A14" s="368" t="s">
        <v>592</v>
      </c>
      <c r="B14" s="235" t="s">
        <v>47</v>
      </c>
      <c r="C14" s="241">
        <v>5</v>
      </c>
      <c r="D14" s="241">
        <v>5</v>
      </c>
      <c r="E14" s="242">
        <v>5</v>
      </c>
      <c r="F14" s="242">
        <v>7</v>
      </c>
      <c r="G14" s="242">
        <v>7</v>
      </c>
      <c r="H14" s="242"/>
      <c r="I14" s="242"/>
      <c r="J14" s="242"/>
      <c r="K14" s="242"/>
      <c r="L14" s="242"/>
    </row>
    <row r="15" spans="1:12" s="167" customFormat="1" ht="13.5" customHeight="1">
      <c r="A15" s="368"/>
      <c r="B15" s="243" t="s">
        <v>48</v>
      </c>
      <c r="C15" s="244">
        <v>10</v>
      </c>
      <c r="D15" s="244">
        <v>10</v>
      </c>
      <c r="E15" s="245">
        <v>10</v>
      </c>
      <c r="F15" s="245">
        <v>11</v>
      </c>
      <c r="G15" s="245">
        <v>11</v>
      </c>
      <c r="H15" s="245"/>
      <c r="I15" s="245"/>
      <c r="J15" s="245"/>
      <c r="K15" s="245"/>
      <c r="L15" s="245"/>
    </row>
    <row r="16" spans="1:12" s="167" customFormat="1" ht="13.5" customHeight="1">
      <c r="A16" s="369"/>
      <c r="B16" s="246" t="s">
        <v>49</v>
      </c>
      <c r="C16" s="247">
        <v>0.40625</v>
      </c>
      <c r="D16" s="247">
        <v>0.43263888888888885</v>
      </c>
      <c r="E16" s="248">
        <v>0.46875</v>
      </c>
      <c r="F16" s="248">
        <v>0.41597222222222219</v>
      </c>
      <c r="G16" s="249">
        <v>0</v>
      </c>
      <c r="H16" s="248"/>
      <c r="I16" s="248"/>
      <c r="J16" s="248"/>
      <c r="K16" s="248"/>
      <c r="L16" s="248"/>
    </row>
    <row r="17" spans="1:12" s="167" customFormat="1" ht="13.5" customHeight="1">
      <c r="A17" s="374" t="s">
        <v>593</v>
      </c>
      <c r="B17" s="250" t="s">
        <v>47</v>
      </c>
      <c r="C17" s="241">
        <v>6</v>
      </c>
      <c r="D17" s="241">
        <v>6</v>
      </c>
      <c r="E17" s="242">
        <v>6</v>
      </c>
      <c r="F17" s="242">
        <v>9</v>
      </c>
      <c r="G17" s="242">
        <v>9</v>
      </c>
      <c r="H17" s="242"/>
      <c r="I17" s="242"/>
      <c r="J17" s="242"/>
      <c r="K17" s="242"/>
      <c r="L17" s="242"/>
    </row>
    <row r="18" spans="1:12" s="167" customFormat="1" ht="13.5" customHeight="1">
      <c r="A18" s="375"/>
      <c r="B18" s="246" t="s">
        <v>48</v>
      </c>
      <c r="C18" s="251">
        <v>25</v>
      </c>
      <c r="D18" s="251">
        <v>25</v>
      </c>
      <c r="E18" s="252">
        <v>25</v>
      </c>
      <c r="F18" s="252">
        <v>11</v>
      </c>
      <c r="G18" s="252">
        <v>11</v>
      </c>
      <c r="H18" s="252"/>
      <c r="I18" s="252"/>
      <c r="J18" s="252"/>
      <c r="K18" s="252"/>
      <c r="L18" s="252"/>
    </row>
    <row r="19" spans="1:12" s="167" customFormat="1" ht="13.5" customHeight="1">
      <c r="A19" s="367" t="s">
        <v>594</v>
      </c>
      <c r="B19" s="235" t="s">
        <v>0</v>
      </c>
      <c r="C19" s="236" t="s">
        <v>355</v>
      </c>
      <c r="D19" s="236" t="s">
        <v>356</v>
      </c>
      <c r="E19" s="237" t="s">
        <v>356</v>
      </c>
      <c r="F19" s="237" t="s">
        <v>355</v>
      </c>
      <c r="G19" s="237" t="s">
        <v>355</v>
      </c>
      <c r="H19" s="237"/>
      <c r="I19" s="237"/>
      <c r="J19" s="237"/>
      <c r="K19" s="237"/>
      <c r="L19" s="237"/>
    </row>
    <row r="20" spans="1:12" s="167" customFormat="1" ht="13.5" customHeight="1">
      <c r="A20" s="368"/>
      <c r="B20" s="243" t="s">
        <v>47</v>
      </c>
      <c r="C20" s="244">
        <v>6</v>
      </c>
      <c r="D20" s="244">
        <v>5</v>
      </c>
      <c r="E20" s="245">
        <v>6</v>
      </c>
      <c r="F20" s="245">
        <v>9</v>
      </c>
      <c r="G20" s="245">
        <v>9</v>
      </c>
      <c r="H20" s="245"/>
      <c r="I20" s="245"/>
      <c r="J20" s="245"/>
      <c r="K20" s="245"/>
      <c r="L20" s="245"/>
    </row>
    <row r="21" spans="1:12" s="167" customFormat="1" ht="13.5" customHeight="1">
      <c r="A21" s="368"/>
      <c r="B21" s="253" t="s">
        <v>48</v>
      </c>
      <c r="C21" s="244">
        <v>25</v>
      </c>
      <c r="D21" s="244">
        <v>22</v>
      </c>
      <c r="E21" s="245">
        <v>2</v>
      </c>
      <c r="F21" s="245">
        <v>11</v>
      </c>
      <c r="G21" s="245">
        <v>11</v>
      </c>
      <c r="H21" s="245"/>
      <c r="I21" s="245"/>
      <c r="J21" s="245"/>
      <c r="K21" s="245"/>
      <c r="L21" s="245"/>
    </row>
    <row r="22" spans="1:12" s="167" customFormat="1" ht="13.5" customHeight="1">
      <c r="A22" s="369"/>
      <c r="B22" s="246" t="s">
        <v>49</v>
      </c>
      <c r="C22" s="247">
        <v>0.41666666666666669</v>
      </c>
      <c r="D22" s="247">
        <v>0.11805555555555557</v>
      </c>
      <c r="E22" s="248">
        <v>0.47152777777777777</v>
      </c>
      <c r="F22" s="248">
        <v>0.4375</v>
      </c>
      <c r="G22" s="248">
        <v>0.46666666666666662</v>
      </c>
      <c r="H22" s="248"/>
      <c r="I22" s="248"/>
      <c r="J22" s="248"/>
      <c r="K22" s="248"/>
      <c r="L22" s="248"/>
    </row>
    <row r="23" spans="1:12" s="167" customFormat="1" ht="13.5" customHeight="1">
      <c r="A23" s="370" t="s">
        <v>595</v>
      </c>
      <c r="B23" s="371"/>
      <c r="C23" s="254" t="s">
        <v>408</v>
      </c>
      <c r="D23" s="254" t="s">
        <v>408</v>
      </c>
      <c r="E23" s="254" t="s">
        <v>408</v>
      </c>
      <c r="F23" s="254" t="s">
        <v>408</v>
      </c>
      <c r="G23" s="254" t="s">
        <v>408</v>
      </c>
      <c r="H23" s="254"/>
      <c r="I23" s="254"/>
      <c r="J23" s="254"/>
      <c r="K23" s="254"/>
      <c r="L23" s="254"/>
    </row>
    <row r="24" spans="1:12" s="167" customFormat="1" ht="66" customHeight="1">
      <c r="A24" s="372" t="s">
        <v>6</v>
      </c>
      <c r="B24" s="373"/>
      <c r="C24" s="255" t="s">
        <v>395</v>
      </c>
      <c r="D24" s="255"/>
      <c r="E24" s="255"/>
      <c r="F24" s="255"/>
      <c r="G24" s="255" t="s">
        <v>396</v>
      </c>
      <c r="H24" s="255"/>
      <c r="I24" s="255"/>
      <c r="J24" s="255"/>
      <c r="K24" s="255"/>
      <c r="L24" s="255"/>
    </row>
    <row r="25" spans="1:12" s="167" customFormat="1" ht="48.75" customHeight="1">
      <c r="A25" s="372" t="s">
        <v>352</v>
      </c>
      <c r="B25" s="373"/>
      <c r="C25" s="256"/>
      <c r="D25" s="256"/>
      <c r="E25" s="256"/>
      <c r="F25" s="256"/>
      <c r="G25" s="256"/>
      <c r="H25" s="256"/>
      <c r="I25" s="256"/>
      <c r="J25" s="256"/>
      <c r="K25" s="256"/>
      <c r="L25" s="256"/>
    </row>
    <row r="26" spans="1:12" s="167" customFormat="1" ht="45" customHeight="1">
      <c r="A26" s="372" t="s">
        <v>354</v>
      </c>
      <c r="B26" s="373"/>
      <c r="C26" s="256"/>
      <c r="D26" s="256"/>
      <c r="E26" s="256"/>
      <c r="F26" s="256"/>
      <c r="G26" s="256"/>
      <c r="H26" s="256"/>
      <c r="I26" s="256"/>
      <c r="J26" s="256"/>
      <c r="K26" s="256"/>
      <c r="L26" s="256"/>
    </row>
  </sheetData>
  <sheetProtection sheet="1" objects="1" scenarios="1"/>
  <mergeCells count="11">
    <mergeCell ref="A17:A18"/>
    <mergeCell ref="A2:B2"/>
    <mergeCell ref="F3:F4"/>
    <mergeCell ref="B7:G7"/>
    <mergeCell ref="A12:A13"/>
    <mergeCell ref="A14:A16"/>
    <mergeCell ref="A19:A22"/>
    <mergeCell ref="A23:B23"/>
    <mergeCell ref="A24:B24"/>
    <mergeCell ref="A25:B25"/>
    <mergeCell ref="A26:B26"/>
  </mergeCells>
  <phoneticPr fontId="4"/>
  <conditionalFormatting sqref="C11:L12 C14:L24">
    <cfRule type="expression" dxfId="35" priority="1">
      <formula>MOD(COLUMN(),2)=0</formula>
    </cfRule>
  </conditionalFormatting>
  <dataValidations count="2">
    <dataValidation errorStyle="warning" imeMode="off" allowBlank="1" showErrorMessage="1" errorTitle="入力エラー" error="半角数字で西暦年を入力して下さい" sqref="C6"/>
    <dataValidation imeMode="off" allowBlank="1" showInputMessage="1" showErrorMessage="1" sqref="B5"/>
  </dataValidations>
  <pageMargins left="0.78740157480314965" right="0.78740157480314965" top="0.98425196850393704" bottom="0.98425196850393704" header="0.51181102362204722" footer="0.51181102362204722"/>
  <pageSetup paperSize="9" scale="9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Q91"/>
  <sheetViews>
    <sheetView showGridLines="0" zoomScale="85" zoomScaleNormal="85" workbookViewId="0"/>
  </sheetViews>
  <sheetFormatPr defaultColWidth="8.89453125" defaultRowHeight="12.9"/>
  <cols>
    <col min="1" max="1" width="19.1015625" style="305" customWidth="1"/>
    <col min="2" max="2" width="17" style="305" customWidth="1"/>
    <col min="3" max="3" width="5.5234375" style="305" customWidth="1"/>
    <col min="4" max="4" width="5.5234375" style="306" customWidth="1"/>
    <col min="5" max="5" width="9.20703125" style="307" customWidth="1"/>
    <col min="6" max="6" width="11.1015625" style="308" customWidth="1"/>
    <col min="7" max="7" width="16.5234375" style="305" customWidth="1"/>
    <col min="8" max="8" width="9.68359375" style="305" customWidth="1"/>
    <col min="9" max="9" width="9.1015625" style="305" customWidth="1"/>
    <col min="10" max="10" width="26.7890625" style="309" customWidth="1"/>
    <col min="11" max="11" width="15" style="305" bestFit="1" customWidth="1"/>
    <col min="12" max="12" width="15.68359375" style="305" customWidth="1"/>
    <col min="13" max="14" width="26.41796875" style="309" customWidth="1"/>
    <col min="15" max="16384" width="8.89453125" style="210"/>
  </cols>
  <sheetData>
    <row r="1" spans="1:14" ht="18.75" customHeight="1">
      <c r="A1" s="207" t="s">
        <v>654</v>
      </c>
      <c r="B1" s="208"/>
      <c r="C1" s="208"/>
      <c r="D1" s="208"/>
      <c r="E1" s="209"/>
      <c r="F1" s="258"/>
      <c r="G1" s="209"/>
      <c r="H1" s="209"/>
      <c r="I1" s="209"/>
      <c r="J1" s="209"/>
      <c r="K1" s="209"/>
      <c r="L1" s="209"/>
      <c r="M1" s="209"/>
      <c r="N1" s="209"/>
    </row>
    <row r="2" spans="1:14" s="167" customFormat="1" ht="19.8" customHeight="1">
      <c r="A2" s="195" t="s">
        <v>586</v>
      </c>
      <c r="B2" s="224"/>
      <c r="C2" s="224"/>
      <c r="D2" s="224"/>
      <c r="E2" s="221"/>
      <c r="F2" s="259"/>
      <c r="G2" s="221"/>
      <c r="H2" s="221"/>
      <c r="I2" s="221"/>
      <c r="J2" s="361" t="s">
        <v>584</v>
      </c>
      <c r="K2" s="260"/>
      <c r="L2" s="214" t="s">
        <v>597</v>
      </c>
    </row>
    <row r="3" spans="1:14" s="216" customFormat="1" ht="9.6" customHeight="1">
      <c r="A3" s="261"/>
      <c r="B3" s="262"/>
      <c r="C3" s="215"/>
      <c r="D3" s="263"/>
      <c r="E3" s="212"/>
      <c r="F3" s="264"/>
      <c r="G3" s="212"/>
      <c r="H3" s="212"/>
      <c r="I3" s="265"/>
      <c r="J3" s="361"/>
      <c r="K3" s="382" t="s">
        <v>580</v>
      </c>
      <c r="L3" s="383" t="s">
        <v>625</v>
      </c>
    </row>
    <row r="4" spans="1:14" s="216" customFormat="1" ht="9.6" customHeight="1">
      <c r="A4" s="261"/>
      <c r="B4" s="266"/>
      <c r="C4" s="215"/>
      <c r="D4" s="263"/>
      <c r="E4" s="212"/>
      <c r="F4" s="264"/>
      <c r="G4" s="212"/>
      <c r="H4" s="212"/>
      <c r="I4" s="265"/>
      <c r="J4" s="361"/>
      <c r="K4" s="382"/>
      <c r="L4" s="383"/>
      <c r="M4" s="265"/>
      <c r="N4" s="265"/>
    </row>
    <row r="5" spans="1:14" s="216" customFormat="1" ht="9.6" customHeight="1">
      <c r="B5" s="267"/>
      <c r="C5" s="215"/>
      <c r="D5" s="263"/>
      <c r="E5" s="265"/>
      <c r="F5" s="264"/>
      <c r="G5" s="265"/>
      <c r="H5" s="265"/>
      <c r="I5" s="265"/>
      <c r="J5" s="268"/>
      <c r="K5" s="269"/>
      <c r="L5" s="189"/>
      <c r="M5" s="265"/>
      <c r="N5" s="265"/>
    </row>
    <row r="6" spans="1:14" s="167" customFormat="1" ht="100.8" customHeight="1">
      <c r="B6" s="263"/>
      <c r="C6" s="270"/>
      <c r="D6" s="217"/>
      <c r="E6" s="168"/>
      <c r="F6" s="271"/>
      <c r="G6" s="168"/>
      <c r="H6" s="168"/>
      <c r="I6" s="168"/>
      <c r="M6" s="168"/>
      <c r="N6" s="168"/>
    </row>
    <row r="7" spans="1:14" s="167" customFormat="1" ht="12.3">
      <c r="A7" s="376" t="s">
        <v>596</v>
      </c>
      <c r="B7" s="376"/>
      <c r="F7" s="272"/>
    </row>
    <row r="8" spans="1:14" s="280" customFormat="1" ht="12.3">
      <c r="A8" s="273" t="s">
        <v>590</v>
      </c>
      <c r="B8" s="273" t="s">
        <v>605</v>
      </c>
      <c r="C8" s="273" t="s">
        <v>606</v>
      </c>
      <c r="D8" s="274" t="s">
        <v>607</v>
      </c>
      <c r="E8" s="275" t="s">
        <v>608</v>
      </c>
      <c r="F8" s="276" t="s">
        <v>11</v>
      </c>
      <c r="G8" s="56" t="s">
        <v>609</v>
      </c>
      <c r="H8" s="277" t="s">
        <v>194</v>
      </c>
      <c r="I8" s="273" t="s">
        <v>610</v>
      </c>
      <c r="J8" s="273" t="s">
        <v>46</v>
      </c>
      <c r="K8" s="278" t="s">
        <v>289</v>
      </c>
      <c r="L8" s="278" t="s">
        <v>298</v>
      </c>
      <c r="M8" s="279" t="s">
        <v>352</v>
      </c>
      <c r="N8" s="279" t="s">
        <v>353</v>
      </c>
    </row>
    <row r="9" spans="1:14" s="167" customFormat="1" ht="12.3">
      <c r="A9" s="281" t="s">
        <v>630</v>
      </c>
      <c r="B9" s="281" t="s">
        <v>635</v>
      </c>
      <c r="C9" s="245">
        <v>5</v>
      </c>
      <c r="D9" s="245">
        <v>10</v>
      </c>
      <c r="E9" s="282">
        <v>0.40763888888888888</v>
      </c>
      <c r="F9" s="111" t="s">
        <v>63</v>
      </c>
      <c r="G9" s="283" t="s">
        <v>30</v>
      </c>
      <c r="H9" s="284"/>
      <c r="I9" s="285">
        <v>1</v>
      </c>
      <c r="J9" s="286"/>
      <c r="K9" s="287"/>
      <c r="L9" s="288"/>
      <c r="M9" s="288"/>
      <c r="N9" s="288"/>
    </row>
    <row r="10" spans="1:14" s="167" customFormat="1" ht="12.3">
      <c r="A10" s="281" t="s">
        <v>630</v>
      </c>
      <c r="B10" s="281" t="s">
        <v>370</v>
      </c>
      <c r="C10" s="245">
        <v>5</v>
      </c>
      <c r="D10" s="245">
        <v>11</v>
      </c>
      <c r="E10" s="282">
        <v>0.20486111111111113</v>
      </c>
      <c r="F10" s="111" t="s">
        <v>394</v>
      </c>
      <c r="G10" s="283" t="s">
        <v>28</v>
      </c>
      <c r="H10" s="284" t="s">
        <v>368</v>
      </c>
      <c r="I10" s="285">
        <v>1</v>
      </c>
      <c r="J10" s="281"/>
      <c r="K10" s="287"/>
      <c r="L10" s="288"/>
      <c r="M10" s="288"/>
      <c r="N10" s="288"/>
    </row>
    <row r="11" spans="1:14" s="167" customFormat="1" ht="12.3">
      <c r="A11" s="281" t="s">
        <v>630</v>
      </c>
      <c r="B11" s="281" t="s">
        <v>371</v>
      </c>
      <c r="C11" s="245">
        <v>5</v>
      </c>
      <c r="D11" s="245">
        <v>11</v>
      </c>
      <c r="E11" s="282">
        <v>0.78472222222222221</v>
      </c>
      <c r="F11" s="111" t="s">
        <v>12</v>
      </c>
      <c r="G11" s="283" t="s">
        <v>57</v>
      </c>
      <c r="H11" s="284" t="s">
        <v>368</v>
      </c>
      <c r="I11" s="285">
        <v>1</v>
      </c>
      <c r="J11" s="281"/>
      <c r="K11" s="287"/>
      <c r="L11" s="288"/>
      <c r="M11" s="288"/>
      <c r="N11" s="288"/>
    </row>
    <row r="12" spans="1:14" s="167" customFormat="1" ht="12.3">
      <c r="A12" s="281" t="s">
        <v>630</v>
      </c>
      <c r="B12" s="281" t="s">
        <v>372</v>
      </c>
      <c r="C12" s="245">
        <v>5</v>
      </c>
      <c r="D12" s="245">
        <v>11</v>
      </c>
      <c r="E12" s="282">
        <v>0.9277777777777777</v>
      </c>
      <c r="F12" s="111" t="s">
        <v>12</v>
      </c>
      <c r="G12" s="283" t="s">
        <v>10</v>
      </c>
      <c r="H12" s="284"/>
      <c r="I12" s="285">
        <v>2</v>
      </c>
      <c r="J12" s="281" t="s">
        <v>93</v>
      </c>
      <c r="K12" s="287"/>
      <c r="L12" s="288"/>
      <c r="M12" s="288"/>
      <c r="N12" s="288"/>
    </row>
    <row r="13" spans="1:14" s="167" customFormat="1" ht="12.3">
      <c r="A13" s="281" t="s">
        <v>630</v>
      </c>
      <c r="B13" s="281" t="s">
        <v>373</v>
      </c>
      <c r="C13" s="245">
        <v>5</v>
      </c>
      <c r="D13" s="245">
        <v>12</v>
      </c>
      <c r="E13" s="282">
        <v>0.92013888888888884</v>
      </c>
      <c r="F13" s="111" t="s">
        <v>12</v>
      </c>
      <c r="G13" s="283" t="s">
        <v>7</v>
      </c>
      <c r="H13" s="284"/>
      <c r="I13" s="285">
        <v>1</v>
      </c>
      <c r="J13" s="281"/>
      <c r="K13" s="287"/>
      <c r="L13" s="288"/>
      <c r="M13" s="288"/>
      <c r="N13" s="288"/>
    </row>
    <row r="14" spans="1:14" s="167" customFormat="1" ht="12.3">
      <c r="A14" s="281" t="s">
        <v>630</v>
      </c>
      <c r="B14" s="281" t="s">
        <v>374</v>
      </c>
      <c r="C14" s="245">
        <v>5</v>
      </c>
      <c r="D14" s="245">
        <v>13</v>
      </c>
      <c r="E14" s="282">
        <v>0.20624999999999999</v>
      </c>
      <c r="F14" s="111" t="s">
        <v>12</v>
      </c>
      <c r="G14" s="283" t="s">
        <v>7</v>
      </c>
      <c r="H14" s="284"/>
      <c r="I14" s="285">
        <v>1</v>
      </c>
      <c r="J14" s="281"/>
      <c r="K14" s="287"/>
      <c r="L14" s="288"/>
      <c r="M14" s="288"/>
      <c r="N14" s="288"/>
    </row>
    <row r="15" spans="1:14" s="167" customFormat="1" ht="12.3">
      <c r="A15" s="281" t="s">
        <v>630</v>
      </c>
      <c r="B15" s="281" t="s">
        <v>375</v>
      </c>
      <c r="C15" s="245">
        <v>5</v>
      </c>
      <c r="D15" s="245">
        <v>15</v>
      </c>
      <c r="E15" s="282">
        <v>0.53402777777777777</v>
      </c>
      <c r="F15" s="111" t="s">
        <v>91</v>
      </c>
      <c r="G15" s="283" t="s">
        <v>41</v>
      </c>
      <c r="H15" s="284"/>
      <c r="I15" s="285">
        <v>1</v>
      </c>
      <c r="J15" s="281" t="s">
        <v>400</v>
      </c>
      <c r="K15" s="287"/>
      <c r="L15" s="288"/>
      <c r="M15" s="288"/>
      <c r="N15" s="288"/>
    </row>
    <row r="16" spans="1:14" s="167" customFormat="1" ht="12.3">
      <c r="A16" s="281" t="s">
        <v>630</v>
      </c>
      <c r="B16" s="281" t="s">
        <v>377</v>
      </c>
      <c r="C16" s="245">
        <v>5</v>
      </c>
      <c r="D16" s="245">
        <v>16</v>
      </c>
      <c r="E16" s="282">
        <v>0.23958333333333334</v>
      </c>
      <c r="F16" s="111"/>
      <c r="G16" s="319" t="s">
        <v>397</v>
      </c>
      <c r="H16" s="284"/>
      <c r="I16" s="285">
        <v>1</v>
      </c>
      <c r="J16" s="281"/>
      <c r="K16" s="287"/>
      <c r="L16" s="288"/>
      <c r="M16" s="288"/>
      <c r="N16" s="288"/>
    </row>
    <row r="17" spans="1:14" s="167" customFormat="1" ht="12.3">
      <c r="A17" s="281" t="s">
        <v>630</v>
      </c>
      <c r="B17" s="281" t="s">
        <v>380</v>
      </c>
      <c r="C17" s="245">
        <v>5</v>
      </c>
      <c r="D17" s="245">
        <v>16</v>
      </c>
      <c r="E17" s="282">
        <v>0.25069444444444444</v>
      </c>
      <c r="F17" s="111"/>
      <c r="G17" s="319" t="s">
        <v>398</v>
      </c>
      <c r="H17" s="284"/>
      <c r="I17" s="285">
        <v>1</v>
      </c>
      <c r="J17" s="281"/>
      <c r="K17" s="287"/>
      <c r="L17" s="288"/>
      <c r="M17" s="288"/>
      <c r="N17" s="288"/>
    </row>
    <row r="18" spans="1:14" s="167" customFormat="1" ht="12.3">
      <c r="A18" s="281" t="s">
        <v>630</v>
      </c>
      <c r="B18" s="281" t="s">
        <v>381</v>
      </c>
      <c r="C18" s="245">
        <v>5</v>
      </c>
      <c r="D18" s="245">
        <v>18</v>
      </c>
      <c r="E18" s="282">
        <v>3.9583333333333331E-2</v>
      </c>
      <c r="F18" s="111" t="s">
        <v>12</v>
      </c>
      <c r="G18" s="283" t="s">
        <v>636</v>
      </c>
      <c r="H18" s="284"/>
      <c r="I18" s="285">
        <v>1</v>
      </c>
      <c r="J18" s="281" t="s">
        <v>399</v>
      </c>
      <c r="K18" s="287"/>
      <c r="L18" s="288"/>
      <c r="M18" s="288"/>
      <c r="N18" s="288"/>
    </row>
    <row r="19" spans="1:14" s="167" customFormat="1" ht="12.3">
      <c r="A19" s="281" t="s">
        <v>630</v>
      </c>
      <c r="B19" s="281" t="s">
        <v>637</v>
      </c>
      <c r="C19" s="245">
        <v>5</v>
      </c>
      <c r="D19" s="245">
        <v>19</v>
      </c>
      <c r="E19" s="282">
        <v>0.87013888888888891</v>
      </c>
      <c r="F19" s="111" t="s">
        <v>12</v>
      </c>
      <c r="G19" s="283" t="s">
        <v>9</v>
      </c>
      <c r="H19" s="284"/>
      <c r="I19" s="285">
        <v>1</v>
      </c>
      <c r="J19" s="281"/>
      <c r="K19" s="287"/>
      <c r="L19" s="288"/>
      <c r="M19" s="288"/>
      <c r="N19" s="288"/>
    </row>
    <row r="20" spans="1:14" s="167" customFormat="1" ht="12.3">
      <c r="A20" s="281" t="s">
        <v>630</v>
      </c>
      <c r="B20" s="281" t="s">
        <v>638</v>
      </c>
      <c r="C20" s="245">
        <v>5</v>
      </c>
      <c r="D20" s="245">
        <v>20</v>
      </c>
      <c r="E20" s="282">
        <v>0.94513888888888886</v>
      </c>
      <c r="F20" s="111" t="s">
        <v>12</v>
      </c>
      <c r="G20" s="283" t="s">
        <v>401</v>
      </c>
      <c r="H20" s="284"/>
      <c r="I20" s="285">
        <v>2</v>
      </c>
      <c r="J20" s="281"/>
      <c r="K20" s="287"/>
      <c r="L20" s="288"/>
      <c r="M20" s="288"/>
      <c r="N20" s="288"/>
    </row>
    <row r="21" spans="1:14" s="167" customFormat="1" ht="12.3">
      <c r="A21" s="281" t="s">
        <v>630</v>
      </c>
      <c r="B21" s="281" t="s">
        <v>638</v>
      </c>
      <c r="C21" s="245">
        <v>5</v>
      </c>
      <c r="D21" s="245">
        <v>20</v>
      </c>
      <c r="E21" s="282">
        <v>0.94513888888888886</v>
      </c>
      <c r="F21" s="111" t="s">
        <v>12</v>
      </c>
      <c r="G21" s="283" t="s">
        <v>21</v>
      </c>
      <c r="H21" s="284"/>
      <c r="I21" s="285">
        <v>1</v>
      </c>
      <c r="J21" s="281"/>
      <c r="K21" s="287"/>
      <c r="L21" s="288"/>
      <c r="M21" s="288"/>
      <c r="N21" s="288"/>
    </row>
    <row r="22" spans="1:14" s="167" customFormat="1" ht="12.3">
      <c r="A22" s="281" t="s">
        <v>630</v>
      </c>
      <c r="B22" s="281" t="s">
        <v>378</v>
      </c>
      <c r="C22" s="245">
        <v>5</v>
      </c>
      <c r="D22" s="245">
        <v>21</v>
      </c>
      <c r="E22" s="282">
        <v>6.9444444444444447E-4</v>
      </c>
      <c r="F22" s="111" t="s">
        <v>63</v>
      </c>
      <c r="G22" s="283" t="s">
        <v>639</v>
      </c>
      <c r="H22" s="284"/>
      <c r="I22" s="285">
        <v>1</v>
      </c>
      <c r="J22" s="281" t="s">
        <v>393</v>
      </c>
      <c r="K22" s="287"/>
      <c r="L22" s="288"/>
      <c r="M22" s="288"/>
      <c r="N22" s="288"/>
    </row>
    <row r="23" spans="1:14" s="167" customFormat="1" ht="12.3">
      <c r="A23" s="281" t="s">
        <v>630</v>
      </c>
      <c r="B23" s="281" t="s">
        <v>379</v>
      </c>
      <c r="C23" s="245">
        <v>5</v>
      </c>
      <c r="D23" s="245">
        <v>22</v>
      </c>
      <c r="E23" s="282">
        <v>0.79722222222222217</v>
      </c>
      <c r="F23" s="111" t="s">
        <v>394</v>
      </c>
      <c r="G23" s="283" t="s">
        <v>8</v>
      </c>
      <c r="H23" s="284"/>
      <c r="I23" s="285">
        <v>1</v>
      </c>
      <c r="J23" s="281"/>
      <c r="K23" s="287"/>
      <c r="L23" s="288"/>
      <c r="M23" s="288"/>
      <c r="N23" s="288"/>
    </row>
    <row r="24" spans="1:14" s="167" customFormat="1" ht="12.3">
      <c r="A24" s="281" t="s">
        <v>630</v>
      </c>
      <c r="B24" s="281" t="s">
        <v>382</v>
      </c>
      <c r="C24" s="245">
        <v>5</v>
      </c>
      <c r="D24" s="245">
        <v>23</v>
      </c>
      <c r="E24" s="282">
        <v>0.87083333333333324</v>
      </c>
      <c r="F24" s="111" t="s">
        <v>63</v>
      </c>
      <c r="G24" s="283" t="s">
        <v>639</v>
      </c>
      <c r="H24" s="284"/>
      <c r="I24" s="285">
        <v>1</v>
      </c>
      <c r="J24" s="281" t="s">
        <v>393</v>
      </c>
      <c r="K24" s="287"/>
      <c r="L24" s="288"/>
      <c r="M24" s="288"/>
      <c r="N24" s="288"/>
    </row>
    <row r="25" spans="1:14" s="167" customFormat="1" ht="12.3">
      <c r="A25" s="281" t="s">
        <v>630</v>
      </c>
      <c r="B25" s="281" t="s">
        <v>383</v>
      </c>
      <c r="C25" s="245">
        <v>5</v>
      </c>
      <c r="D25" s="245">
        <v>24</v>
      </c>
      <c r="E25" s="282">
        <v>0.38055555555555554</v>
      </c>
      <c r="F25" s="111" t="s">
        <v>63</v>
      </c>
      <c r="G25" s="283" t="s">
        <v>376</v>
      </c>
      <c r="H25" s="284"/>
      <c r="I25" s="285">
        <v>1</v>
      </c>
      <c r="J25" s="281" t="s">
        <v>640</v>
      </c>
      <c r="K25" s="287"/>
      <c r="L25" s="288"/>
      <c r="M25" s="288"/>
      <c r="N25" s="288"/>
    </row>
    <row r="26" spans="1:14" s="167" customFormat="1" ht="12.3">
      <c r="A26" s="281" t="s">
        <v>630</v>
      </c>
      <c r="B26" s="281" t="s">
        <v>384</v>
      </c>
      <c r="C26" s="245">
        <v>5</v>
      </c>
      <c r="D26" s="245">
        <v>24</v>
      </c>
      <c r="E26" s="282">
        <v>0.38541666666666669</v>
      </c>
      <c r="F26" s="111"/>
      <c r="G26" s="319" t="s">
        <v>391</v>
      </c>
      <c r="H26" s="284"/>
      <c r="I26" s="285">
        <v>1</v>
      </c>
      <c r="J26" s="281"/>
      <c r="K26" s="287"/>
      <c r="L26" s="288"/>
      <c r="M26" s="288"/>
      <c r="N26" s="288"/>
    </row>
    <row r="27" spans="1:14" s="167" customFormat="1" ht="12.3">
      <c r="A27" s="281" t="s">
        <v>630</v>
      </c>
      <c r="B27" s="281" t="s">
        <v>385</v>
      </c>
      <c r="C27" s="245">
        <v>6</v>
      </c>
      <c r="D27" s="245">
        <v>2</v>
      </c>
      <c r="E27" s="282">
        <v>0.41666666666666669</v>
      </c>
      <c r="F27" s="111" t="s">
        <v>63</v>
      </c>
      <c r="G27" s="283" t="s">
        <v>639</v>
      </c>
      <c r="H27" s="284"/>
      <c r="I27" s="285">
        <v>1</v>
      </c>
      <c r="J27" s="281" t="s">
        <v>392</v>
      </c>
      <c r="K27" s="287"/>
      <c r="L27" s="288"/>
      <c r="M27" s="288"/>
      <c r="N27" s="288"/>
    </row>
    <row r="28" spans="1:14" s="167" customFormat="1" ht="12.3">
      <c r="A28" s="281" t="s">
        <v>630</v>
      </c>
      <c r="B28" s="281" t="s">
        <v>386</v>
      </c>
      <c r="C28" s="245">
        <v>6</v>
      </c>
      <c r="D28" s="245">
        <v>2</v>
      </c>
      <c r="E28" s="282">
        <v>0.65416666666666667</v>
      </c>
      <c r="F28" s="111" t="s">
        <v>394</v>
      </c>
      <c r="G28" s="283" t="s">
        <v>28</v>
      </c>
      <c r="H28" s="284" t="s">
        <v>368</v>
      </c>
      <c r="I28" s="285">
        <v>1</v>
      </c>
      <c r="J28" s="281"/>
      <c r="K28" s="287"/>
      <c r="L28" s="288"/>
      <c r="M28" s="288"/>
      <c r="N28" s="288"/>
    </row>
    <row r="29" spans="1:14" s="167" customFormat="1" ht="12.3">
      <c r="A29" s="281" t="s">
        <v>630</v>
      </c>
      <c r="B29" s="281" t="s">
        <v>387</v>
      </c>
      <c r="C29" s="245">
        <v>6</v>
      </c>
      <c r="D29" s="245">
        <v>5</v>
      </c>
      <c r="E29" s="289">
        <v>0</v>
      </c>
      <c r="F29" s="111" t="s">
        <v>63</v>
      </c>
      <c r="G29" s="283" t="s">
        <v>639</v>
      </c>
      <c r="H29" s="284"/>
      <c r="I29" s="285">
        <v>1</v>
      </c>
      <c r="J29" s="281"/>
      <c r="K29" s="287"/>
      <c r="L29" s="288"/>
      <c r="M29" s="288"/>
      <c r="N29" s="288"/>
    </row>
    <row r="30" spans="1:14" s="167" customFormat="1" ht="12.3">
      <c r="A30" s="281" t="s">
        <v>630</v>
      </c>
      <c r="B30" s="281" t="s">
        <v>388</v>
      </c>
      <c r="C30" s="245">
        <v>6</v>
      </c>
      <c r="D30" s="245">
        <v>10</v>
      </c>
      <c r="E30" s="282">
        <v>0.94513888888888886</v>
      </c>
      <c r="F30" s="111" t="s">
        <v>12</v>
      </c>
      <c r="G30" s="283" t="s">
        <v>612</v>
      </c>
      <c r="H30" s="284" t="s">
        <v>64</v>
      </c>
      <c r="I30" s="285">
        <v>2</v>
      </c>
      <c r="J30" s="281"/>
      <c r="K30" s="287"/>
      <c r="L30" s="288"/>
      <c r="M30" s="288"/>
      <c r="N30" s="288"/>
    </row>
    <row r="31" spans="1:14" s="167" customFormat="1" ht="12.3">
      <c r="A31" s="281" t="s">
        <v>630</v>
      </c>
      <c r="B31" s="281" t="s">
        <v>389</v>
      </c>
      <c r="C31" s="245">
        <v>6</v>
      </c>
      <c r="D31" s="245">
        <v>11</v>
      </c>
      <c r="E31" s="282">
        <v>0.57986111111111105</v>
      </c>
      <c r="F31" s="111" t="s">
        <v>63</v>
      </c>
      <c r="G31" s="283" t="s">
        <v>639</v>
      </c>
      <c r="H31" s="284"/>
      <c r="I31" s="285">
        <v>1</v>
      </c>
      <c r="J31" s="281"/>
      <c r="K31" s="287"/>
      <c r="L31" s="288"/>
      <c r="M31" s="288"/>
      <c r="N31" s="288"/>
    </row>
    <row r="32" spans="1:14" s="167" customFormat="1" ht="12.3">
      <c r="A32" s="281" t="s">
        <v>630</v>
      </c>
      <c r="B32" s="281" t="s">
        <v>390</v>
      </c>
      <c r="C32" s="245">
        <v>6</v>
      </c>
      <c r="D32" s="245">
        <v>25</v>
      </c>
      <c r="E32" s="282">
        <v>0.4152777777777778</v>
      </c>
      <c r="F32" s="111" t="s">
        <v>63</v>
      </c>
      <c r="G32" s="283" t="s">
        <v>30</v>
      </c>
      <c r="H32" s="284"/>
      <c r="I32" s="285">
        <v>1</v>
      </c>
      <c r="J32" s="281"/>
      <c r="K32" s="287"/>
      <c r="L32" s="288"/>
      <c r="M32" s="288"/>
      <c r="N32" s="288"/>
    </row>
    <row r="33" spans="1:17" s="167" customFormat="1" ht="12.3">
      <c r="A33" s="281" t="s">
        <v>630</v>
      </c>
      <c r="B33" s="281" t="s">
        <v>641</v>
      </c>
      <c r="C33" s="245">
        <v>6</v>
      </c>
      <c r="D33" s="245">
        <v>25</v>
      </c>
      <c r="E33" s="282">
        <v>0.41805555555555557</v>
      </c>
      <c r="F33" s="111" t="s">
        <v>63</v>
      </c>
      <c r="G33" s="283" t="s">
        <v>30</v>
      </c>
      <c r="H33" s="284"/>
      <c r="I33" s="285">
        <v>1</v>
      </c>
      <c r="J33" s="281"/>
      <c r="K33" s="287"/>
      <c r="L33" s="288"/>
      <c r="M33" s="288"/>
      <c r="N33" s="288"/>
    </row>
    <row r="34" spans="1:17" s="167" customFormat="1" ht="12.3">
      <c r="A34" s="281" t="s">
        <v>631</v>
      </c>
      <c r="B34" s="281" t="s">
        <v>635</v>
      </c>
      <c r="C34" s="245">
        <v>5</v>
      </c>
      <c r="D34" s="245">
        <v>10</v>
      </c>
      <c r="E34" s="282">
        <v>0.46458333333333335</v>
      </c>
      <c r="F34" s="111" t="s">
        <v>63</v>
      </c>
      <c r="G34" s="283" t="s">
        <v>30</v>
      </c>
      <c r="H34" s="284"/>
      <c r="I34" s="285">
        <v>1</v>
      </c>
      <c r="J34" s="281"/>
      <c r="K34" s="287"/>
      <c r="L34" s="288"/>
      <c r="M34" s="288"/>
      <c r="N34" s="288"/>
    </row>
    <row r="35" spans="1:17" s="167" customFormat="1" ht="12.3">
      <c r="A35" s="281" t="s">
        <v>631</v>
      </c>
      <c r="B35" s="281" t="s">
        <v>370</v>
      </c>
      <c r="C35" s="245">
        <v>5</v>
      </c>
      <c r="D35" s="245">
        <v>12</v>
      </c>
      <c r="E35" s="282">
        <v>1.6666666666666666E-2</v>
      </c>
      <c r="F35" s="111" t="s">
        <v>12</v>
      </c>
      <c r="G35" s="283" t="s">
        <v>7</v>
      </c>
      <c r="H35" s="284"/>
      <c r="I35" s="285">
        <v>1</v>
      </c>
      <c r="J35" s="281"/>
      <c r="K35" s="287"/>
      <c r="L35" s="288"/>
      <c r="M35" s="288"/>
      <c r="N35" s="288"/>
    </row>
    <row r="36" spans="1:17" s="167" customFormat="1" ht="12.3">
      <c r="A36" s="281" t="s">
        <v>631</v>
      </c>
      <c r="B36" s="281" t="s">
        <v>371</v>
      </c>
      <c r="C36" s="245">
        <v>5</v>
      </c>
      <c r="D36" s="245">
        <v>12</v>
      </c>
      <c r="E36" s="282">
        <v>0.54722222222222217</v>
      </c>
      <c r="F36" s="111" t="s">
        <v>63</v>
      </c>
      <c r="G36" s="283" t="s">
        <v>363</v>
      </c>
      <c r="H36" s="284"/>
      <c r="I36" s="285">
        <v>1</v>
      </c>
      <c r="J36" s="281"/>
      <c r="K36" s="287"/>
      <c r="L36" s="288"/>
      <c r="M36" s="288"/>
      <c r="N36" s="288"/>
    </row>
    <row r="37" spans="1:17" s="167" customFormat="1" ht="12.3">
      <c r="A37" s="281" t="s">
        <v>631</v>
      </c>
      <c r="B37" s="281" t="s">
        <v>372</v>
      </c>
      <c r="C37" s="245">
        <v>5</v>
      </c>
      <c r="D37" s="245">
        <v>12</v>
      </c>
      <c r="E37" s="282">
        <v>0.60069444444444442</v>
      </c>
      <c r="F37" s="111" t="s">
        <v>92</v>
      </c>
      <c r="G37" s="283" t="s">
        <v>56</v>
      </c>
      <c r="H37" s="284"/>
      <c r="I37" s="285">
        <v>1</v>
      </c>
      <c r="J37" s="281"/>
      <c r="K37" s="287"/>
      <c r="L37" s="288"/>
      <c r="M37" s="288"/>
      <c r="N37" s="288"/>
    </row>
    <row r="39" spans="1:17" ht="14.1">
      <c r="A39" s="290"/>
      <c r="B39" s="291"/>
      <c r="C39" s="291"/>
      <c r="D39" s="291"/>
      <c r="E39" s="291"/>
      <c r="F39" s="291"/>
      <c r="G39" s="291"/>
      <c r="H39" s="291"/>
      <c r="I39" s="291"/>
      <c r="J39" s="291"/>
      <c r="K39" s="291"/>
      <c r="L39" s="291"/>
      <c r="M39" s="291"/>
      <c r="N39" s="291"/>
      <c r="O39" s="291"/>
      <c r="P39" s="291"/>
      <c r="Q39" s="291"/>
    </row>
    <row r="40" spans="1:17" ht="20.7">
      <c r="A40" s="290"/>
      <c r="B40" s="292" t="s">
        <v>642</v>
      </c>
      <c r="C40" s="291"/>
      <c r="D40" s="291"/>
      <c r="E40" s="291"/>
      <c r="F40" s="291"/>
      <c r="G40" s="291"/>
      <c r="H40" s="291"/>
      <c r="I40" s="293"/>
      <c r="J40" s="291"/>
      <c r="K40" s="294" t="s">
        <v>643</v>
      </c>
      <c r="L40" s="291"/>
      <c r="M40" s="291"/>
      <c r="N40" s="291"/>
      <c r="O40" s="291"/>
      <c r="P40" s="291"/>
      <c r="Q40" s="291"/>
    </row>
    <row r="41" spans="1:17" ht="14.1">
      <c r="A41" s="290"/>
      <c r="B41" s="295" t="s">
        <v>644</v>
      </c>
      <c r="C41" s="291"/>
      <c r="D41" s="291"/>
      <c r="E41" s="291"/>
      <c r="F41" s="291"/>
      <c r="G41" s="291"/>
      <c r="H41" s="291"/>
      <c r="I41" s="291"/>
      <c r="J41" s="291"/>
      <c r="K41" s="296" t="s">
        <v>645</v>
      </c>
      <c r="L41" s="291"/>
      <c r="M41" s="291"/>
      <c r="N41" s="291"/>
      <c r="O41" s="291"/>
      <c r="P41" s="291"/>
      <c r="Q41" s="291"/>
    </row>
    <row r="42" spans="1:17" ht="14.1">
      <c r="A42" s="290"/>
      <c r="B42" s="295" t="s">
        <v>646</v>
      </c>
      <c r="C42" s="291"/>
      <c r="D42" s="291"/>
      <c r="E42" s="291"/>
      <c r="F42" s="291"/>
      <c r="G42" s="291"/>
      <c r="H42" s="291"/>
      <c r="I42" s="291"/>
      <c r="J42" s="296"/>
      <c r="K42" s="291"/>
      <c r="L42" s="291"/>
      <c r="M42" s="291"/>
      <c r="N42" s="291"/>
      <c r="O42" s="291"/>
      <c r="P42" s="291"/>
      <c r="Q42" s="291"/>
    </row>
    <row r="43" spans="1:17" ht="14.1">
      <c r="A43" s="290"/>
      <c r="B43" s="291"/>
      <c r="C43" s="291"/>
      <c r="D43" s="291"/>
      <c r="E43" s="291"/>
      <c r="F43" s="291"/>
      <c r="G43" s="291"/>
      <c r="H43" s="291"/>
      <c r="I43" s="291"/>
      <c r="J43" s="293"/>
      <c r="K43" s="291"/>
      <c r="L43" s="291"/>
      <c r="M43" s="291"/>
      <c r="N43" s="291"/>
      <c r="O43" s="291"/>
      <c r="P43" s="291"/>
      <c r="Q43" s="291"/>
    </row>
    <row r="44" spans="1:17" ht="14.1">
      <c r="A44" s="290"/>
      <c r="B44" s="291"/>
      <c r="C44" s="291"/>
      <c r="D44" s="291"/>
      <c r="E44" s="291"/>
      <c r="F44" s="291"/>
      <c r="G44" s="291"/>
      <c r="H44" s="291"/>
      <c r="I44" s="291"/>
      <c r="J44" s="293"/>
      <c r="K44" s="291"/>
      <c r="L44" s="291"/>
      <c r="M44" s="291"/>
      <c r="N44" s="291"/>
      <c r="O44" s="291"/>
      <c r="P44" s="291"/>
      <c r="Q44" s="291"/>
    </row>
    <row r="45" spans="1:17" ht="14.1">
      <c r="A45" s="290"/>
      <c r="B45" s="291"/>
      <c r="C45" s="291"/>
      <c r="D45" s="291"/>
      <c r="E45" s="291"/>
      <c r="F45" s="291"/>
      <c r="G45" s="291"/>
      <c r="H45" s="291"/>
      <c r="I45" s="291"/>
      <c r="J45" s="293"/>
      <c r="K45" s="291"/>
      <c r="L45" s="291"/>
      <c r="M45" s="291"/>
      <c r="N45" s="291"/>
      <c r="O45" s="291"/>
      <c r="P45" s="291"/>
      <c r="Q45" s="291"/>
    </row>
    <row r="46" spans="1:17" ht="14.1">
      <c r="A46" s="290"/>
      <c r="B46" s="291"/>
      <c r="C46" s="291"/>
      <c r="D46" s="291"/>
      <c r="E46" s="291"/>
      <c r="F46" s="291"/>
      <c r="G46" s="291"/>
      <c r="H46" s="291"/>
      <c r="I46" s="291"/>
      <c r="J46" s="293"/>
      <c r="K46" s="291"/>
      <c r="L46" s="291"/>
      <c r="M46" s="291"/>
      <c r="N46" s="291"/>
      <c r="O46" s="291"/>
      <c r="P46" s="291"/>
      <c r="Q46" s="291"/>
    </row>
    <row r="47" spans="1:17" ht="14.1">
      <c r="A47" s="290"/>
      <c r="B47" s="291"/>
      <c r="C47" s="291"/>
      <c r="D47" s="291"/>
      <c r="E47" s="291"/>
      <c r="F47" s="291"/>
      <c r="G47" s="291"/>
      <c r="H47" s="291"/>
      <c r="I47" s="291"/>
      <c r="J47" s="293"/>
      <c r="K47" s="291"/>
      <c r="L47" s="291"/>
      <c r="M47" s="291"/>
      <c r="N47" s="291"/>
      <c r="O47" s="291"/>
      <c r="P47" s="291"/>
      <c r="Q47" s="291"/>
    </row>
    <row r="48" spans="1:17" ht="132.6" customHeight="1">
      <c r="A48" s="297"/>
      <c r="B48" s="291"/>
      <c r="C48" s="291"/>
      <c r="D48" s="291"/>
      <c r="E48" s="291"/>
      <c r="F48" s="291"/>
      <c r="G48" s="291"/>
      <c r="H48" s="291"/>
      <c r="I48" s="291"/>
      <c r="J48" s="293"/>
      <c r="K48" s="291"/>
      <c r="L48" s="291"/>
      <c r="M48" s="291"/>
      <c r="N48" s="291"/>
      <c r="O48" s="291"/>
      <c r="P48" s="291"/>
      <c r="Q48" s="291"/>
    </row>
    <row r="49" spans="1:17" ht="14.1">
      <c r="A49" s="297"/>
      <c r="B49" s="291"/>
      <c r="C49" s="291"/>
      <c r="D49" s="291"/>
      <c r="E49" s="291"/>
      <c r="F49" s="291"/>
      <c r="G49" s="291"/>
      <c r="H49" s="291"/>
      <c r="I49" s="291"/>
      <c r="J49" s="291"/>
      <c r="K49" s="291"/>
      <c r="L49" s="291"/>
      <c r="M49" s="291"/>
      <c r="N49" s="291"/>
      <c r="O49" s="298"/>
      <c r="P49" s="298"/>
      <c r="Q49" s="298"/>
    </row>
    <row r="50" spans="1:17" ht="20.7">
      <c r="A50" s="297"/>
      <c r="B50" s="292" t="s">
        <v>650</v>
      </c>
      <c r="C50" s="291"/>
      <c r="D50" s="291"/>
      <c r="E50" s="291"/>
      <c r="F50" s="291"/>
      <c r="G50" s="291"/>
      <c r="H50" s="291"/>
      <c r="I50" s="291"/>
      <c r="J50" s="291"/>
      <c r="K50" s="291"/>
      <c r="L50" s="291"/>
      <c r="M50" s="291"/>
      <c r="N50" s="291"/>
      <c r="O50" s="298"/>
      <c r="P50" s="298"/>
      <c r="Q50" s="298"/>
    </row>
    <row r="51" spans="1:17" ht="14.1">
      <c r="A51" s="297"/>
      <c r="B51" s="299" t="s">
        <v>647</v>
      </c>
      <c r="C51" s="300"/>
      <c r="D51" s="301"/>
      <c r="E51" s="302"/>
      <c r="F51" s="303"/>
      <c r="G51" s="300"/>
      <c r="H51" s="300"/>
      <c r="I51" s="300"/>
      <c r="J51" s="304"/>
      <c r="K51" s="300"/>
      <c r="L51" s="300"/>
      <c r="M51" s="304"/>
      <c r="N51" s="304"/>
      <c r="O51" s="298"/>
      <c r="P51" s="298"/>
      <c r="Q51" s="298"/>
    </row>
    <row r="52" spans="1:17" ht="14.1">
      <c r="A52" s="297"/>
      <c r="B52" s="299" t="s">
        <v>648</v>
      </c>
      <c r="C52" s="300"/>
      <c r="D52" s="301"/>
      <c r="E52" s="302"/>
      <c r="F52" s="303"/>
      <c r="G52" s="300"/>
      <c r="H52" s="300"/>
      <c r="I52" s="300"/>
      <c r="J52" s="304"/>
      <c r="K52" s="300"/>
      <c r="L52" s="300"/>
      <c r="M52" s="304"/>
      <c r="N52" s="304"/>
      <c r="O52" s="298"/>
      <c r="P52" s="298"/>
      <c r="Q52" s="298"/>
    </row>
    <row r="53" spans="1:17" ht="14.1">
      <c r="A53" s="297"/>
      <c r="B53" s="299" t="s">
        <v>649</v>
      </c>
      <c r="C53" s="300"/>
      <c r="D53" s="301"/>
      <c r="E53" s="302"/>
      <c r="F53" s="303"/>
      <c r="G53" s="300"/>
      <c r="H53" s="300"/>
      <c r="I53" s="300"/>
      <c r="J53" s="304"/>
      <c r="K53" s="300"/>
      <c r="L53" s="300"/>
      <c r="M53" s="304"/>
      <c r="N53" s="304"/>
      <c r="O53" s="298"/>
      <c r="P53" s="298"/>
      <c r="Q53" s="298"/>
    </row>
    <row r="54" spans="1:17" ht="14.1">
      <c r="A54" s="297"/>
      <c r="B54" s="300"/>
      <c r="C54" s="300"/>
      <c r="D54" s="301"/>
      <c r="E54" s="302"/>
      <c r="F54" s="303"/>
      <c r="G54" s="300"/>
      <c r="H54" s="300"/>
      <c r="I54" s="300"/>
      <c r="J54" s="304"/>
      <c r="K54" s="300"/>
      <c r="L54" s="300"/>
      <c r="M54" s="304"/>
      <c r="N54" s="304"/>
      <c r="O54" s="298"/>
      <c r="P54" s="298"/>
      <c r="Q54" s="298"/>
    </row>
    <row r="55" spans="1:17" ht="14.1">
      <c r="A55" s="297"/>
      <c r="B55" s="300"/>
      <c r="C55" s="300"/>
      <c r="D55" s="301"/>
      <c r="E55" s="302"/>
      <c r="F55" s="303"/>
      <c r="G55" s="300"/>
      <c r="H55" s="300"/>
      <c r="I55" s="300"/>
      <c r="J55" s="304"/>
      <c r="K55" s="300"/>
      <c r="L55" s="300"/>
      <c r="M55" s="304"/>
      <c r="N55" s="304"/>
      <c r="O55" s="298"/>
      <c r="P55" s="298"/>
      <c r="Q55" s="298"/>
    </row>
    <row r="56" spans="1:17" ht="14.1">
      <c r="A56" s="297"/>
      <c r="B56" s="300"/>
      <c r="C56" s="300"/>
      <c r="D56" s="301"/>
      <c r="E56" s="302"/>
      <c r="F56" s="303"/>
      <c r="G56" s="300"/>
      <c r="H56" s="300"/>
      <c r="I56" s="300"/>
      <c r="J56" s="304"/>
      <c r="K56" s="300"/>
      <c r="L56" s="300"/>
      <c r="M56" s="304"/>
      <c r="N56" s="304"/>
      <c r="O56" s="298"/>
      <c r="P56" s="298"/>
      <c r="Q56" s="298"/>
    </row>
    <row r="57" spans="1:17" ht="14.1">
      <c r="A57" s="297"/>
      <c r="B57" s="300"/>
      <c r="C57" s="300"/>
      <c r="D57" s="301"/>
      <c r="E57" s="302"/>
      <c r="F57" s="303"/>
      <c r="G57" s="300"/>
      <c r="H57" s="300"/>
      <c r="I57" s="300"/>
      <c r="J57" s="304"/>
      <c r="K57" s="300"/>
      <c r="L57" s="300"/>
      <c r="M57" s="304"/>
      <c r="N57" s="304"/>
      <c r="O57" s="298"/>
      <c r="P57" s="298"/>
      <c r="Q57" s="298"/>
    </row>
    <row r="58" spans="1:17" ht="14.1">
      <c r="A58" s="297"/>
      <c r="B58" s="300"/>
      <c r="C58" s="300"/>
      <c r="D58" s="301"/>
      <c r="E58" s="302"/>
      <c r="F58" s="303"/>
      <c r="G58" s="300"/>
      <c r="H58" s="300"/>
      <c r="I58" s="300"/>
      <c r="J58" s="304"/>
      <c r="K58" s="300"/>
      <c r="L58" s="300"/>
      <c r="M58" s="304"/>
      <c r="N58" s="304"/>
      <c r="O58" s="298"/>
      <c r="P58" s="298"/>
      <c r="Q58" s="298"/>
    </row>
    <row r="59" spans="1:17" ht="14.1">
      <c r="A59" s="297"/>
      <c r="B59" s="300"/>
      <c r="C59" s="300"/>
      <c r="D59" s="301"/>
      <c r="E59" s="302"/>
      <c r="F59" s="303"/>
      <c r="G59" s="300"/>
      <c r="H59" s="300"/>
      <c r="I59" s="300"/>
      <c r="J59" s="304"/>
      <c r="K59" s="300"/>
      <c r="L59" s="300"/>
      <c r="M59" s="304"/>
      <c r="N59" s="304"/>
      <c r="O59" s="298"/>
      <c r="P59" s="298"/>
      <c r="Q59" s="298"/>
    </row>
    <row r="60" spans="1:17" ht="14.1">
      <c r="A60" s="297"/>
      <c r="B60" s="300"/>
      <c r="C60" s="300"/>
      <c r="D60" s="301"/>
      <c r="E60" s="302"/>
      <c r="F60" s="303"/>
      <c r="G60" s="300"/>
      <c r="H60" s="300"/>
      <c r="I60" s="300"/>
      <c r="J60" s="304"/>
      <c r="K60" s="300"/>
      <c r="L60" s="300"/>
      <c r="M60" s="304"/>
      <c r="N60" s="304"/>
      <c r="O60" s="298"/>
      <c r="P60" s="298"/>
      <c r="Q60" s="298"/>
    </row>
    <row r="61" spans="1:17" ht="14.1">
      <c r="A61" s="297"/>
      <c r="B61" s="300"/>
      <c r="C61" s="300"/>
      <c r="D61" s="301"/>
      <c r="E61" s="302"/>
      <c r="F61" s="303"/>
      <c r="G61" s="300"/>
      <c r="H61" s="300"/>
      <c r="I61" s="300"/>
      <c r="J61" s="304"/>
      <c r="K61" s="300"/>
      <c r="L61" s="300"/>
      <c r="M61" s="304"/>
      <c r="N61" s="304"/>
      <c r="O61" s="298"/>
      <c r="P61" s="298"/>
      <c r="Q61" s="298"/>
    </row>
    <row r="62" spans="1:17" ht="14.1">
      <c r="A62" s="297"/>
      <c r="B62" s="300"/>
      <c r="C62" s="300"/>
      <c r="D62" s="301"/>
      <c r="E62" s="302"/>
      <c r="F62" s="303"/>
      <c r="G62" s="300"/>
      <c r="H62" s="300"/>
      <c r="I62" s="300"/>
      <c r="J62" s="304"/>
      <c r="K62" s="300"/>
      <c r="L62" s="300"/>
      <c r="M62" s="304"/>
      <c r="N62" s="304"/>
      <c r="O62" s="298"/>
      <c r="P62" s="298"/>
      <c r="Q62" s="298"/>
    </row>
    <row r="63" spans="1:17" ht="14.1">
      <c r="A63" s="297"/>
      <c r="B63" s="300"/>
      <c r="C63" s="300"/>
      <c r="D63" s="301"/>
      <c r="E63" s="302"/>
      <c r="F63" s="303"/>
      <c r="G63" s="300"/>
      <c r="H63" s="300"/>
      <c r="I63" s="300"/>
      <c r="J63" s="304"/>
      <c r="K63" s="300"/>
      <c r="L63" s="300"/>
      <c r="M63" s="304"/>
      <c r="N63" s="304"/>
      <c r="O63" s="298"/>
      <c r="P63" s="298"/>
      <c r="Q63" s="298"/>
    </row>
    <row r="64" spans="1:17" ht="14.1">
      <c r="A64" s="297"/>
      <c r="B64" s="300"/>
      <c r="C64" s="300"/>
      <c r="D64" s="301"/>
      <c r="E64" s="302"/>
      <c r="F64" s="303"/>
      <c r="G64" s="300"/>
      <c r="H64" s="300"/>
      <c r="I64" s="300"/>
      <c r="J64" s="304"/>
      <c r="K64" s="300"/>
      <c r="L64" s="300"/>
      <c r="M64" s="304"/>
      <c r="N64" s="304"/>
      <c r="O64" s="298"/>
      <c r="P64" s="298"/>
      <c r="Q64" s="298"/>
    </row>
    <row r="65" spans="1:17" ht="14.1">
      <c r="A65" s="297"/>
      <c r="B65" s="300"/>
      <c r="C65" s="300"/>
      <c r="D65" s="301"/>
      <c r="E65" s="302"/>
      <c r="F65" s="303"/>
      <c r="G65" s="300"/>
      <c r="H65" s="300"/>
      <c r="I65" s="300"/>
      <c r="J65" s="304"/>
      <c r="K65" s="300"/>
      <c r="L65" s="300"/>
      <c r="M65" s="304"/>
      <c r="N65" s="304"/>
      <c r="O65" s="298"/>
      <c r="P65" s="298"/>
      <c r="Q65" s="298"/>
    </row>
    <row r="66" spans="1:17" ht="14.1">
      <c r="A66" s="297"/>
      <c r="B66" s="300"/>
      <c r="C66" s="300"/>
      <c r="D66" s="301"/>
      <c r="E66" s="302"/>
      <c r="F66" s="303"/>
      <c r="G66" s="300"/>
      <c r="H66" s="300"/>
      <c r="I66" s="300"/>
      <c r="J66" s="304"/>
      <c r="K66" s="300"/>
      <c r="L66" s="300"/>
      <c r="M66" s="304"/>
      <c r="N66" s="304"/>
      <c r="O66" s="298"/>
      <c r="P66" s="298"/>
      <c r="Q66" s="298"/>
    </row>
    <row r="67" spans="1:17" ht="14.1">
      <c r="A67" s="297"/>
      <c r="B67" s="300"/>
      <c r="C67" s="300"/>
      <c r="D67" s="301"/>
      <c r="E67" s="302"/>
      <c r="F67" s="303"/>
      <c r="G67" s="300"/>
      <c r="H67" s="300"/>
      <c r="I67" s="300"/>
      <c r="J67" s="304"/>
      <c r="K67" s="300"/>
      <c r="L67" s="300"/>
      <c r="M67" s="304"/>
      <c r="N67" s="304"/>
      <c r="O67" s="298"/>
      <c r="P67" s="298"/>
      <c r="Q67" s="298"/>
    </row>
    <row r="68" spans="1:17" ht="14.1">
      <c r="A68" s="297"/>
      <c r="B68" s="300"/>
      <c r="C68" s="300"/>
      <c r="D68" s="301"/>
      <c r="E68" s="302"/>
      <c r="F68" s="303"/>
      <c r="G68" s="300"/>
      <c r="H68" s="300"/>
      <c r="I68" s="300"/>
      <c r="J68" s="304"/>
      <c r="K68" s="300"/>
      <c r="L68" s="300"/>
      <c r="M68" s="304"/>
      <c r="N68" s="304"/>
      <c r="O68" s="298"/>
      <c r="P68" s="298"/>
      <c r="Q68" s="298"/>
    </row>
    <row r="69" spans="1:17" ht="14.1">
      <c r="A69" s="297"/>
      <c r="B69" s="300"/>
      <c r="C69" s="300"/>
      <c r="D69" s="301"/>
      <c r="E69" s="302"/>
      <c r="F69" s="303"/>
      <c r="G69" s="300"/>
      <c r="H69" s="300"/>
      <c r="I69" s="300"/>
      <c r="J69" s="304"/>
      <c r="K69" s="300"/>
      <c r="L69" s="300"/>
      <c r="M69" s="304"/>
      <c r="N69" s="304"/>
      <c r="O69" s="298"/>
      <c r="P69" s="298"/>
      <c r="Q69" s="298"/>
    </row>
    <row r="70" spans="1:17" ht="14.1">
      <c r="A70" s="297"/>
      <c r="B70" s="300"/>
      <c r="C70" s="300"/>
      <c r="D70" s="301"/>
      <c r="E70" s="302"/>
      <c r="F70" s="303"/>
      <c r="G70" s="300"/>
      <c r="H70" s="300"/>
      <c r="I70" s="300"/>
      <c r="J70" s="304"/>
      <c r="K70" s="300"/>
      <c r="L70" s="300"/>
      <c r="M70" s="304"/>
      <c r="N70" s="304"/>
      <c r="O70" s="298"/>
      <c r="P70" s="298"/>
      <c r="Q70" s="298"/>
    </row>
    <row r="71" spans="1:17" ht="14.1">
      <c r="A71" s="297"/>
      <c r="B71" s="300"/>
      <c r="C71" s="300"/>
      <c r="D71" s="301"/>
      <c r="E71" s="302"/>
      <c r="F71" s="303"/>
      <c r="G71" s="300"/>
      <c r="H71" s="300"/>
      <c r="I71" s="300"/>
      <c r="J71" s="304"/>
      <c r="K71" s="300"/>
      <c r="L71" s="300"/>
      <c r="M71" s="304"/>
      <c r="N71" s="304"/>
      <c r="O71" s="298"/>
      <c r="P71" s="298"/>
      <c r="Q71" s="298"/>
    </row>
    <row r="72" spans="1:17" ht="14.1">
      <c r="A72" s="297"/>
      <c r="B72" s="300"/>
      <c r="C72" s="300"/>
      <c r="D72" s="301"/>
      <c r="E72" s="302"/>
      <c r="F72" s="303"/>
      <c r="G72" s="300"/>
      <c r="H72" s="300"/>
      <c r="I72" s="300"/>
      <c r="J72" s="304"/>
      <c r="K72" s="300"/>
      <c r="L72" s="300"/>
      <c r="M72" s="304"/>
      <c r="N72" s="304"/>
      <c r="O72" s="298"/>
      <c r="P72" s="298"/>
      <c r="Q72" s="298"/>
    </row>
    <row r="73" spans="1:17" ht="14.1">
      <c r="A73" s="297"/>
      <c r="B73" s="300"/>
      <c r="C73" s="300"/>
      <c r="D73" s="301"/>
      <c r="E73" s="302"/>
      <c r="F73" s="303"/>
      <c r="G73" s="300"/>
      <c r="H73" s="300"/>
      <c r="I73" s="300"/>
      <c r="J73" s="304"/>
      <c r="K73" s="300"/>
      <c r="L73" s="300"/>
      <c r="M73" s="304"/>
      <c r="N73" s="304"/>
      <c r="O73" s="298"/>
      <c r="P73" s="298"/>
      <c r="Q73" s="298"/>
    </row>
    <row r="74" spans="1:17" ht="14.1">
      <c r="A74" s="297"/>
      <c r="B74" s="300"/>
      <c r="C74" s="300"/>
      <c r="D74" s="301"/>
      <c r="E74" s="302"/>
      <c r="F74" s="303"/>
      <c r="G74" s="300"/>
      <c r="H74" s="300"/>
      <c r="I74" s="300"/>
      <c r="J74" s="304"/>
      <c r="K74" s="300"/>
      <c r="L74" s="300"/>
      <c r="M74" s="304"/>
      <c r="N74" s="304"/>
      <c r="O74" s="298"/>
      <c r="P74" s="298"/>
      <c r="Q74" s="298"/>
    </row>
    <row r="75" spans="1:17" ht="14.1">
      <c r="A75" s="297"/>
      <c r="B75" s="300"/>
      <c r="C75" s="300"/>
      <c r="D75" s="301"/>
      <c r="E75" s="302"/>
      <c r="F75" s="303"/>
      <c r="G75" s="300"/>
      <c r="H75" s="300"/>
      <c r="I75" s="300"/>
      <c r="J75" s="304"/>
      <c r="K75" s="300"/>
      <c r="L75" s="300"/>
      <c r="M75" s="304"/>
      <c r="N75" s="304"/>
      <c r="O75" s="298"/>
      <c r="P75" s="298"/>
      <c r="Q75" s="298"/>
    </row>
    <row r="76" spans="1:17" ht="14.1">
      <c r="A76" s="297"/>
      <c r="B76" s="300"/>
      <c r="C76" s="300"/>
      <c r="D76" s="301"/>
      <c r="E76" s="302"/>
      <c r="F76" s="303"/>
      <c r="G76" s="300"/>
      <c r="H76" s="300"/>
      <c r="I76" s="300"/>
      <c r="J76" s="304"/>
      <c r="K76" s="300"/>
      <c r="L76" s="300"/>
      <c r="M76" s="304"/>
      <c r="N76" s="304"/>
      <c r="O76" s="298"/>
      <c r="P76" s="298"/>
      <c r="Q76" s="298"/>
    </row>
    <row r="77" spans="1:17" ht="14.1">
      <c r="A77" s="297"/>
      <c r="B77" s="300"/>
      <c r="C77" s="300"/>
      <c r="D77" s="301"/>
      <c r="E77" s="302"/>
      <c r="F77" s="303"/>
      <c r="G77" s="300"/>
      <c r="H77" s="300"/>
      <c r="I77" s="300"/>
      <c r="J77" s="304"/>
      <c r="K77" s="300"/>
      <c r="L77" s="300"/>
      <c r="M77" s="304"/>
      <c r="N77" s="304"/>
      <c r="O77" s="298"/>
      <c r="P77" s="298"/>
      <c r="Q77" s="298"/>
    </row>
    <row r="78" spans="1:17" ht="14.1">
      <c r="A78" s="297"/>
      <c r="B78" s="300"/>
      <c r="C78" s="300"/>
      <c r="D78" s="301"/>
      <c r="E78" s="302"/>
      <c r="F78" s="303"/>
      <c r="G78" s="300"/>
      <c r="H78" s="300"/>
      <c r="I78" s="300"/>
      <c r="J78" s="304"/>
      <c r="K78" s="300"/>
      <c r="L78" s="300"/>
      <c r="M78" s="304"/>
      <c r="N78" s="304"/>
      <c r="O78" s="298"/>
      <c r="P78" s="298"/>
      <c r="Q78" s="298"/>
    </row>
    <row r="79" spans="1:17" ht="14.1">
      <c r="A79" s="297"/>
      <c r="B79" s="300"/>
      <c r="C79" s="300"/>
      <c r="D79" s="301"/>
      <c r="E79" s="302"/>
      <c r="F79" s="303"/>
      <c r="G79" s="300"/>
      <c r="H79" s="300"/>
      <c r="I79" s="300"/>
      <c r="J79" s="304"/>
      <c r="K79" s="300"/>
      <c r="L79" s="300"/>
      <c r="M79" s="304"/>
      <c r="N79" s="304"/>
      <c r="O79" s="298"/>
      <c r="P79" s="298"/>
      <c r="Q79" s="298"/>
    </row>
    <row r="80" spans="1:17" ht="14.1">
      <c r="A80" s="297"/>
      <c r="B80" s="300"/>
      <c r="C80" s="300"/>
      <c r="D80" s="301"/>
      <c r="E80" s="302"/>
      <c r="F80" s="303"/>
      <c r="G80" s="300"/>
      <c r="H80" s="300"/>
      <c r="I80" s="300"/>
      <c r="J80" s="304"/>
      <c r="K80" s="300"/>
      <c r="L80" s="300"/>
      <c r="M80" s="304"/>
      <c r="N80" s="304"/>
      <c r="O80" s="298"/>
      <c r="P80" s="298"/>
      <c r="Q80" s="298"/>
    </row>
    <row r="81" spans="1:17" ht="14.1">
      <c r="A81" s="297"/>
      <c r="B81" s="300"/>
      <c r="C81" s="300"/>
      <c r="D81" s="301"/>
      <c r="E81" s="302"/>
      <c r="F81" s="303"/>
      <c r="G81" s="300"/>
      <c r="H81" s="300"/>
      <c r="I81" s="300"/>
      <c r="J81" s="304"/>
      <c r="K81" s="300"/>
      <c r="L81" s="300"/>
      <c r="M81" s="304"/>
      <c r="N81" s="304"/>
      <c r="O81" s="298"/>
      <c r="P81" s="298"/>
      <c r="Q81" s="298"/>
    </row>
    <row r="82" spans="1:17" ht="14.1">
      <c r="A82" s="297"/>
      <c r="B82" s="300"/>
      <c r="C82" s="300"/>
      <c r="D82" s="301"/>
      <c r="E82" s="302"/>
      <c r="F82" s="303"/>
      <c r="G82" s="300"/>
      <c r="H82" s="300"/>
      <c r="I82" s="300"/>
      <c r="J82" s="304"/>
      <c r="K82" s="300"/>
      <c r="L82" s="300"/>
      <c r="M82" s="304"/>
      <c r="N82" s="304"/>
      <c r="O82" s="298"/>
      <c r="P82" s="298"/>
      <c r="Q82" s="298"/>
    </row>
    <row r="83" spans="1:17" ht="14.1">
      <c r="A83" s="297"/>
      <c r="B83" s="300"/>
      <c r="C83" s="300"/>
      <c r="D83" s="301"/>
      <c r="E83" s="302"/>
      <c r="F83" s="303"/>
      <c r="G83" s="300"/>
      <c r="H83" s="300"/>
      <c r="I83" s="300"/>
      <c r="J83" s="304"/>
      <c r="K83" s="300"/>
      <c r="L83" s="300"/>
      <c r="M83" s="304"/>
      <c r="N83" s="304"/>
      <c r="O83" s="298"/>
      <c r="P83" s="298"/>
      <c r="Q83" s="298"/>
    </row>
    <row r="84" spans="1:17" ht="14.1">
      <c r="A84" s="297"/>
      <c r="B84" s="300"/>
      <c r="C84" s="300"/>
      <c r="D84" s="301"/>
      <c r="E84" s="302"/>
      <c r="F84" s="303"/>
      <c r="G84" s="300"/>
      <c r="H84" s="300"/>
      <c r="I84" s="300"/>
      <c r="J84" s="304"/>
      <c r="K84" s="300"/>
      <c r="L84" s="300"/>
      <c r="M84" s="304"/>
      <c r="N84" s="304"/>
      <c r="O84" s="298"/>
      <c r="P84" s="298"/>
      <c r="Q84" s="298"/>
    </row>
    <row r="85" spans="1:17" ht="14.1">
      <c r="A85" s="297"/>
      <c r="B85" s="300"/>
      <c r="C85" s="300"/>
      <c r="D85" s="301"/>
      <c r="E85" s="302"/>
      <c r="F85" s="303"/>
      <c r="G85" s="300"/>
      <c r="H85" s="300"/>
      <c r="I85" s="300"/>
      <c r="J85" s="304"/>
      <c r="K85" s="300"/>
      <c r="L85" s="300"/>
      <c r="M85" s="304"/>
      <c r="N85" s="304"/>
      <c r="O85" s="298"/>
      <c r="P85" s="298"/>
      <c r="Q85" s="298"/>
    </row>
    <row r="86" spans="1:17" ht="14.1">
      <c r="A86" s="297"/>
      <c r="B86" s="300"/>
      <c r="C86" s="300"/>
      <c r="D86" s="301"/>
      <c r="E86" s="302"/>
      <c r="F86" s="303"/>
      <c r="G86" s="300"/>
      <c r="H86" s="300"/>
      <c r="I86" s="300"/>
      <c r="J86" s="304"/>
      <c r="K86" s="300"/>
      <c r="L86" s="300"/>
      <c r="M86" s="304"/>
      <c r="N86" s="304"/>
      <c r="O86" s="298"/>
      <c r="P86" s="298"/>
      <c r="Q86" s="298"/>
    </row>
    <row r="87" spans="1:17" ht="14.1">
      <c r="A87" s="297"/>
      <c r="B87" s="300"/>
      <c r="C87" s="300"/>
      <c r="D87" s="301"/>
      <c r="E87" s="302"/>
      <c r="F87" s="303"/>
      <c r="G87" s="300"/>
      <c r="H87" s="300"/>
      <c r="I87" s="300"/>
      <c r="J87" s="304"/>
      <c r="K87" s="300"/>
      <c r="L87" s="300"/>
      <c r="M87" s="304"/>
      <c r="N87" s="304"/>
      <c r="O87" s="298"/>
      <c r="P87" s="298"/>
      <c r="Q87" s="298"/>
    </row>
    <row r="88" spans="1:17" ht="14.1">
      <c r="A88" s="297"/>
      <c r="B88" s="300"/>
      <c r="C88" s="300"/>
      <c r="D88" s="301"/>
      <c r="E88" s="302"/>
      <c r="F88" s="303"/>
      <c r="G88" s="300"/>
      <c r="H88" s="300"/>
      <c r="I88" s="300"/>
      <c r="J88" s="304"/>
      <c r="K88" s="300"/>
      <c r="L88" s="300"/>
      <c r="M88" s="304"/>
      <c r="N88" s="304"/>
      <c r="O88" s="298"/>
      <c r="P88" s="298"/>
      <c r="Q88" s="298"/>
    </row>
    <row r="89" spans="1:17" ht="14.1">
      <c r="A89" s="297"/>
      <c r="B89" s="300"/>
      <c r="C89" s="300"/>
      <c r="D89" s="301"/>
      <c r="E89" s="302"/>
      <c r="F89" s="303"/>
      <c r="G89" s="300"/>
      <c r="H89" s="300"/>
      <c r="I89" s="300"/>
      <c r="J89" s="304"/>
      <c r="K89" s="300"/>
      <c r="L89" s="300"/>
      <c r="M89" s="304"/>
      <c r="N89" s="304"/>
      <c r="O89" s="298"/>
      <c r="P89" s="298"/>
      <c r="Q89" s="298"/>
    </row>
    <row r="90" spans="1:17" ht="14.1">
      <c r="A90" s="297"/>
      <c r="B90" s="300"/>
      <c r="C90" s="300"/>
      <c r="D90" s="301"/>
      <c r="E90" s="302"/>
      <c r="F90" s="303"/>
      <c r="G90" s="300"/>
      <c r="H90" s="300"/>
      <c r="I90" s="300"/>
      <c r="J90" s="304"/>
      <c r="K90" s="300"/>
      <c r="L90" s="300"/>
      <c r="M90" s="304"/>
      <c r="N90" s="304"/>
      <c r="O90" s="298"/>
      <c r="P90" s="298"/>
      <c r="Q90" s="298"/>
    </row>
    <row r="91" spans="1:17" ht="14.1">
      <c r="A91" s="297"/>
      <c r="B91" s="300"/>
      <c r="C91" s="300"/>
      <c r="D91" s="301"/>
      <c r="E91" s="302"/>
      <c r="F91" s="303"/>
      <c r="G91" s="300"/>
      <c r="H91" s="300"/>
      <c r="I91" s="300"/>
      <c r="J91" s="304"/>
      <c r="K91" s="300"/>
      <c r="L91" s="300"/>
      <c r="M91" s="304"/>
      <c r="N91" s="304"/>
      <c r="O91" s="298"/>
      <c r="P91" s="298"/>
      <c r="Q91" s="298"/>
    </row>
  </sheetData>
  <sheetProtection sheet="1"/>
  <dataConsolidate/>
  <mergeCells count="4">
    <mergeCell ref="K3:K4"/>
    <mergeCell ref="L3:L4"/>
    <mergeCell ref="A7:B7"/>
    <mergeCell ref="J2:J4"/>
  </mergeCells>
  <phoneticPr fontId="4"/>
  <conditionalFormatting sqref="A9:E37 G9:J15 G18:J25 G27:J37">
    <cfRule type="expression" dxfId="34" priority="1">
      <formula>MOD(ROW(),2)=0</formula>
    </cfRule>
  </conditionalFormatting>
  <dataValidations count="3">
    <dataValidation imeMode="off" allowBlank="1" showInputMessage="1" showErrorMessage="1" sqref="C5"/>
    <dataValidation type="whole" imeMode="off" allowBlank="1" showErrorMessage="1" errorTitle="入力エラー" error="半角数字で西暦年を入力して下さい" sqref="B6:C6">
      <formula1>1950</formula1>
      <formula2>2500</formula2>
    </dataValidation>
    <dataValidation errorStyle="warning" imeMode="off" allowBlank="1" showErrorMessage="1" errorTitle="入力エラー" error="半角数字で西暦年を入力して下さい" sqref="D6"/>
  </dataValidations>
  <pageMargins left="0.49" right="0.48" top="0.67" bottom="1" header="0.51200000000000001" footer="0.51200000000000001"/>
  <pageSetup paperSize="9" scale="61" orientation="portrait" r:id="rId1"/>
  <headerFooter alignWithMargins="0"/>
  <colBreaks count="1" manualBreakCount="1">
    <brk id="13"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
  <sheetViews>
    <sheetView showGridLines="0" workbookViewId="0">
      <selection sqref="A1:G1"/>
    </sheetView>
  </sheetViews>
  <sheetFormatPr defaultColWidth="8.89453125" defaultRowHeight="12.9"/>
  <cols>
    <col min="1" max="1" width="17.68359375" style="114" customWidth="1"/>
    <col min="2" max="3" width="20.68359375" style="114" customWidth="1"/>
    <col min="4" max="4" width="51.1015625" style="114" customWidth="1"/>
    <col min="5" max="5" width="23.7890625" style="114" customWidth="1"/>
    <col min="6" max="6" width="6.7890625" style="114" customWidth="1"/>
    <col min="7" max="7" width="16.68359375" style="114" customWidth="1"/>
    <col min="8" max="16384" width="8.89453125" style="114"/>
  </cols>
  <sheetData>
    <row r="1" spans="1:7" ht="20.7">
      <c r="A1" s="384" t="s">
        <v>656</v>
      </c>
      <c r="B1" s="384"/>
      <c r="C1" s="384"/>
      <c r="D1" s="384"/>
      <c r="E1" s="384"/>
      <c r="F1" s="384"/>
      <c r="G1" s="384"/>
    </row>
    <row r="2" spans="1:7" ht="21.6" customHeight="1">
      <c r="A2" s="115" t="s">
        <v>586</v>
      </c>
    </row>
    <row r="3" spans="1:7" ht="19.5" customHeight="1">
      <c r="A3" s="116" t="s">
        <v>587</v>
      </c>
      <c r="B3" s="117"/>
      <c r="C3" s="125" t="str">
        <f>IF(B3="", "→サイト番号を入力してください", IF(ISNA(B4), "→サイト番号を正しくご入力ください", ""))</f>
        <v>→サイト番号を入力してください</v>
      </c>
      <c r="E3" s="395" t="s">
        <v>584</v>
      </c>
      <c r="F3" s="174"/>
      <c r="G3" s="104" t="s">
        <v>404</v>
      </c>
    </row>
    <row r="4" spans="1:7" ht="19.5" customHeight="1">
      <c r="A4" s="116" t="s">
        <v>2</v>
      </c>
      <c r="B4" s="389" t="str">
        <f>IFERROR(VLOOKUP($B$3,sitelist!A:B,2,FALSE),"")</f>
        <v/>
      </c>
      <c r="C4" s="390"/>
      <c r="E4" s="395"/>
      <c r="F4" s="190" t="s">
        <v>580</v>
      </c>
      <c r="G4" s="185" t="str">
        <f>IF(AND(B3="",B5="",B6="",C9=""),"×未入力",IF(AND(B3&lt;&gt;"",B5&lt;&gt;"",C9&lt;&gt;""),"○完了","△入力中"))</f>
        <v>×未入力</v>
      </c>
    </row>
    <row r="5" spans="1:7" ht="19.5" customHeight="1">
      <c r="A5" s="116" t="s">
        <v>588</v>
      </c>
      <c r="B5" s="117"/>
      <c r="C5" s="126" t="str">
        <f>IF(B5="", "→調査年を入力してください", IF(ISNA(B5), "→調査年を正しくご入力ください", ""))</f>
        <v>→調査年を入力してください</v>
      </c>
    </row>
    <row r="6" spans="1:7" ht="19.5" customHeight="1">
      <c r="A6" s="116" t="s">
        <v>402</v>
      </c>
      <c r="B6" s="119"/>
      <c r="C6" s="118"/>
    </row>
    <row r="7" spans="1:7">
      <c r="A7" s="120"/>
      <c r="B7" s="121"/>
    </row>
    <row r="8" spans="1:7" ht="36" customHeight="1">
      <c r="A8" s="385" t="s">
        <v>403</v>
      </c>
      <c r="B8" s="386"/>
      <c r="C8" s="122" t="s">
        <v>628</v>
      </c>
      <c r="D8" s="385" t="s">
        <v>405</v>
      </c>
      <c r="E8" s="391"/>
      <c r="F8" s="386"/>
      <c r="G8" s="122" t="s">
        <v>406</v>
      </c>
    </row>
    <row r="9" spans="1:7" ht="92.7" customHeight="1">
      <c r="A9" s="387" t="s">
        <v>407</v>
      </c>
      <c r="B9" s="388"/>
      <c r="C9" s="123"/>
      <c r="D9" s="392"/>
      <c r="E9" s="393"/>
      <c r="F9" s="394"/>
      <c r="G9" s="124"/>
    </row>
  </sheetData>
  <sheetProtection sheet="1" formatCells="0" formatColumns="0" formatRows="0" insertHyperlinks="0" deleteRows="0" sort="0" autoFilter="0" pivotTables="0"/>
  <mergeCells count="7">
    <mergeCell ref="A1:G1"/>
    <mergeCell ref="A8:B8"/>
    <mergeCell ref="A9:B9"/>
    <mergeCell ref="B4:C4"/>
    <mergeCell ref="D8:F8"/>
    <mergeCell ref="D9:F9"/>
    <mergeCell ref="E3:E4"/>
  </mergeCells>
  <phoneticPr fontId="4"/>
  <conditionalFormatting sqref="B3">
    <cfRule type="expression" dxfId="33" priority="1">
      <formula>AND($B$3="",COUNTA($B$5:$B$6,$C$9)&gt;0)</formula>
    </cfRule>
  </conditionalFormatting>
  <conditionalFormatting sqref="B5">
    <cfRule type="expression" dxfId="32" priority="2">
      <formula>AND($B$5="",COUNTA($B$3,$B$6,$C$9)&gt;0)</formula>
    </cfRule>
  </conditionalFormatting>
  <conditionalFormatting sqref="C9">
    <cfRule type="expression" dxfId="31" priority="3">
      <formula>AND($C$9="",COUNTA($B$3,$B$5,$B$6)&gt;0)</formula>
    </cfRule>
  </conditionalFormatting>
  <conditionalFormatting sqref="D9">
    <cfRule type="expression" dxfId="30" priority="4">
      <formula>AND($C$9="有",$D$9="")</formula>
    </cfRule>
  </conditionalFormatting>
  <dataValidations disablePrompts="1" count="4">
    <dataValidation type="list" allowBlank="1" showInputMessage="1" showErrorMessage="1" errorTitle="入力エラー" error="「前期」または「後期」を入力してください" sqref="B6">
      <formula1>"前期,後期"</formula1>
    </dataValidation>
    <dataValidation type="list" allowBlank="1" showInputMessage="1" showErrorMessage="1" sqref="C9">
      <formula1>"有,無"</formula1>
    </dataValidation>
    <dataValidation type="list" errorStyle="warning" imeMode="off" allowBlank="1" showInputMessage="1" showErrorMessage="1" errorTitle="サイト番号を正しくご入力ください" error="大文字で半角英字の「C」もしくは「S」と、_x000a_半角数字３桁でのご入力をお願いいたします_x000a_例）C070, S509など_x000a__x000a_下のキャンセルを押してから、再度ご入力をお願いします" sqref="B3">
      <formula1>SiteID</formula1>
    </dataValidation>
    <dataValidation type="whole" imeMode="halfAlpha" allowBlank="1" showInputMessage="1" showErrorMessage="1" errorTitle="西暦でご入力ください" error="解析に使用するため、西暦４桁の数字（2019,2020など）でご入力ください" sqref="B5">
      <formula1>1900</formula1>
      <formula2>9999</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P65"/>
  <sheetViews>
    <sheetView showGridLines="0" zoomScaleNormal="100" workbookViewId="0">
      <pane xSplit="2" topLeftCell="C1" activePane="topRight" state="frozen"/>
      <selection pane="topRight"/>
    </sheetView>
  </sheetViews>
  <sheetFormatPr defaultColWidth="8.89453125" defaultRowHeight="12.9"/>
  <cols>
    <col min="1" max="1" width="17.20703125" style="35" customWidth="1"/>
    <col min="2" max="2" width="17.68359375" style="35" customWidth="1"/>
    <col min="3" max="3" width="19.3125" style="32" customWidth="1"/>
    <col min="4" max="10" width="17.1015625" style="33" customWidth="1"/>
    <col min="11" max="11" width="17.1015625" style="166" customWidth="1"/>
    <col min="12" max="42" width="17.1015625" style="33" customWidth="1"/>
    <col min="43" max="43" width="17.1015625" style="35" customWidth="1"/>
    <col min="44" max="16384" width="8.89453125" style="35"/>
  </cols>
  <sheetData>
    <row r="1" spans="1:42" ht="21" customHeight="1">
      <c r="A1" s="21" t="s">
        <v>655</v>
      </c>
      <c r="B1" s="32"/>
      <c r="K1" s="33"/>
      <c r="R1" s="127"/>
    </row>
    <row r="2" spans="1:42" ht="34.200000000000003" customHeight="1">
      <c r="A2" s="396" t="s">
        <v>585</v>
      </c>
      <c r="B2" s="396"/>
      <c r="K2" s="33"/>
      <c r="R2" s="127"/>
    </row>
    <row r="3" spans="1:42" s="40" customFormat="1" ht="18" customHeight="1">
      <c r="A3" s="52" t="s">
        <v>50</v>
      </c>
      <c r="B3" s="108" t="str">
        <f>IF(特徴的な変化!B3&lt;&gt;"",特徴的な変化!B3,"")</f>
        <v/>
      </c>
      <c r="C3" s="30" t="str">
        <f>IF(特徴的な変化!$C$3="→サイト番号を入力してください","→先に「特徴的な変化」シートの入力をお願いします！","")</f>
        <v>→先に「特徴的な変化」シートの入力をお願いします！</v>
      </c>
      <c r="D3" s="43"/>
      <c r="E3" s="43"/>
      <c r="F3" s="397" t="s">
        <v>584</v>
      </c>
      <c r="G3" s="174"/>
      <c r="H3" s="128" t="s">
        <v>585</v>
      </c>
      <c r="I3" s="175" t="s">
        <v>366</v>
      </c>
      <c r="J3" s="42"/>
      <c r="K3" s="46"/>
      <c r="L3" s="42"/>
      <c r="M3" s="49"/>
      <c r="N3" s="49"/>
      <c r="O3" s="12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row>
    <row r="4" spans="1:42" s="40" customFormat="1" ht="18" customHeight="1">
      <c r="A4" s="52" t="s">
        <v>2</v>
      </c>
      <c r="B4" s="108" t="str">
        <f>IF(特徴的な変化!B4&lt;&gt;"",特徴的な変化!B4,"")</f>
        <v/>
      </c>
      <c r="C4" s="48"/>
      <c r="D4" s="43"/>
      <c r="E4" s="43"/>
      <c r="F4" s="398"/>
      <c r="G4" s="192" t="s">
        <v>580</v>
      </c>
      <c r="H4" s="101" t="str">
        <f>IF(B5=0,"×未入力",IF(COUNTBLANK(B3:B6)=0,"○完了","△入力中"))</f>
        <v>×未入力</v>
      </c>
      <c r="I4" s="193" t="str">
        <f>IF(OR(COUNTA(C11:AP11)=0,COUNTA(C12:C24)=0),"×未入力",IF($B$27=0,"○完了","△入力中"))</f>
        <v>×未入力</v>
      </c>
      <c r="J4" s="130"/>
      <c r="K4" s="46"/>
      <c r="L4" s="130"/>
      <c r="M4" s="49"/>
      <c r="N4" s="49"/>
      <c r="O4" s="12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row>
    <row r="5" spans="1:42" s="40" customFormat="1" ht="18" customHeight="1">
      <c r="A5" s="131" t="s">
        <v>589</v>
      </c>
      <c r="B5" s="132"/>
      <c r="C5" s="48"/>
      <c r="D5" s="49"/>
      <c r="E5" s="133"/>
      <c r="F5" s="49"/>
      <c r="G5" s="49"/>
      <c r="H5" s="49"/>
      <c r="I5" s="49"/>
      <c r="J5" s="49"/>
      <c r="K5" s="49"/>
      <c r="L5" s="49"/>
      <c r="M5" s="49"/>
      <c r="N5" s="49"/>
      <c r="O5" s="12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row>
    <row r="6" spans="1:42" s="40" customFormat="1" ht="18" customHeight="1">
      <c r="A6" s="134" t="s">
        <v>3</v>
      </c>
      <c r="B6" s="108" t="str">
        <f>IF(特徴的な変化!B5&lt;&gt;"",特徴的な変化!B5,"")</f>
        <v/>
      </c>
      <c r="C6" s="48"/>
      <c r="D6" s="49"/>
      <c r="E6" s="133"/>
      <c r="F6" s="49"/>
      <c r="G6" s="49"/>
      <c r="H6" s="49"/>
      <c r="I6" s="49"/>
      <c r="J6" s="49"/>
      <c r="K6" s="49"/>
      <c r="L6" s="49"/>
      <c r="M6" s="49"/>
      <c r="N6" s="49"/>
      <c r="O6" s="12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row>
    <row r="7" spans="1:42" s="40" customFormat="1" ht="33" customHeight="1">
      <c r="A7" s="131" t="s">
        <v>53</v>
      </c>
      <c r="B7" s="407"/>
      <c r="C7" s="408"/>
      <c r="D7" s="408"/>
      <c r="E7" s="408"/>
      <c r="F7" s="408"/>
      <c r="G7" s="409"/>
      <c r="H7" s="135"/>
      <c r="I7" s="38"/>
      <c r="J7" s="38"/>
      <c r="K7" s="38"/>
      <c r="L7" s="38"/>
      <c r="M7" s="38"/>
      <c r="N7" s="38"/>
      <c r="O7" s="136"/>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row>
    <row r="8" spans="1:42" s="40" customFormat="1" ht="18.75" customHeight="1">
      <c r="A8" s="131" t="s">
        <v>288</v>
      </c>
      <c r="B8" s="137"/>
      <c r="C8" s="138"/>
      <c r="D8" s="138"/>
      <c r="E8" s="138"/>
      <c r="F8" s="138"/>
      <c r="G8" s="138"/>
      <c r="H8" s="135"/>
      <c r="I8" s="38"/>
      <c r="J8" s="38"/>
      <c r="K8" s="38"/>
      <c r="L8" s="38"/>
      <c r="M8" s="38"/>
      <c r="N8" s="38"/>
      <c r="O8" s="136"/>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40" customFormat="1" ht="12.3">
      <c r="C9" s="37"/>
      <c r="D9" s="38"/>
      <c r="E9" s="38"/>
      <c r="F9" s="38"/>
      <c r="G9" s="38"/>
      <c r="H9" s="38"/>
      <c r="I9" s="38"/>
      <c r="J9" s="38"/>
      <c r="K9" s="139"/>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row>
    <row r="10" spans="1:42" s="40" customFormat="1" ht="12.3">
      <c r="A10" s="140" t="s">
        <v>366</v>
      </c>
      <c r="B10" s="141"/>
      <c r="C10" s="142"/>
      <c r="D10" s="143"/>
      <c r="E10" s="143"/>
      <c r="F10" s="143"/>
      <c r="G10" s="143"/>
      <c r="H10" s="143"/>
      <c r="I10" s="143"/>
      <c r="J10" s="143"/>
      <c r="K10" s="144"/>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row>
    <row r="11" spans="1:42" s="40" customFormat="1" ht="12.3">
      <c r="A11" s="145" t="s">
        <v>590</v>
      </c>
      <c r="B11" s="146"/>
      <c r="C11" s="147"/>
      <c r="D11" s="147"/>
      <c r="E11" s="147"/>
      <c r="F11" s="147"/>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row>
    <row r="12" spans="1:42" s="40" customFormat="1" ht="13.5" customHeight="1">
      <c r="A12" s="404" t="s">
        <v>591</v>
      </c>
      <c r="B12" s="149" t="s">
        <v>51</v>
      </c>
      <c r="C12" s="83"/>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row>
    <row r="13" spans="1:42" s="40" customFormat="1" ht="13.5" customHeight="1">
      <c r="A13" s="406"/>
      <c r="B13" s="151" t="s">
        <v>52</v>
      </c>
      <c r="C13" s="152"/>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row>
    <row r="14" spans="1:42" s="40" customFormat="1" ht="13.5" customHeight="1">
      <c r="A14" s="405" t="s">
        <v>592</v>
      </c>
      <c r="B14" s="149" t="s">
        <v>47</v>
      </c>
      <c r="C14" s="154"/>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row>
    <row r="15" spans="1:42" s="40" customFormat="1" ht="13.5" customHeight="1">
      <c r="A15" s="405"/>
      <c r="B15" s="155" t="s">
        <v>48</v>
      </c>
      <c r="C15" s="156"/>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row>
    <row r="16" spans="1:42" s="40" customFormat="1" ht="13.5" customHeight="1">
      <c r="A16" s="406"/>
      <c r="B16" s="157" t="s">
        <v>49</v>
      </c>
      <c r="C16" s="15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row>
    <row r="17" spans="1:42" s="40" customFormat="1" ht="13.5" customHeight="1">
      <c r="A17" s="410" t="s">
        <v>593</v>
      </c>
      <c r="B17" s="159" t="s">
        <v>47</v>
      </c>
      <c r="C17" s="154"/>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row>
    <row r="18" spans="1:42" s="40" customFormat="1" ht="13.5" customHeight="1">
      <c r="A18" s="411"/>
      <c r="B18" s="157" t="s">
        <v>48</v>
      </c>
      <c r="C18" s="160"/>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s="40" customFormat="1" ht="13.5" customHeight="1">
      <c r="A19" s="404" t="s">
        <v>594</v>
      </c>
      <c r="B19" s="149" t="s">
        <v>0</v>
      </c>
      <c r="C19" s="83"/>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row>
    <row r="20" spans="1:42" s="40" customFormat="1" ht="13.5" customHeight="1">
      <c r="A20" s="405"/>
      <c r="B20" s="155" t="s">
        <v>47</v>
      </c>
      <c r="C20" s="156"/>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row>
    <row r="21" spans="1:42" s="40" customFormat="1" ht="13.5" customHeight="1">
      <c r="A21" s="405"/>
      <c r="B21" s="161" t="s">
        <v>48</v>
      </c>
      <c r="C21" s="156"/>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row>
    <row r="22" spans="1:42" s="40" customFormat="1" ht="13.5" customHeight="1">
      <c r="A22" s="406"/>
      <c r="B22" s="157" t="s">
        <v>49</v>
      </c>
      <c r="C22" s="15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row>
    <row r="23" spans="1:42" s="40" customFormat="1" ht="13.5" customHeight="1">
      <c r="A23" s="412" t="s">
        <v>595</v>
      </c>
      <c r="B23" s="413"/>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row>
    <row r="24" spans="1:42" s="40" customFormat="1" ht="66" customHeight="1">
      <c r="A24" s="399" t="s">
        <v>6</v>
      </c>
      <c r="B24" s="400"/>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row>
    <row r="25" spans="1:42" s="40" customFormat="1" ht="48.75" customHeight="1">
      <c r="A25" s="399" t="s">
        <v>352</v>
      </c>
      <c r="B25" s="400"/>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row>
    <row r="26" spans="1:42" s="40" customFormat="1" ht="45" customHeight="1">
      <c r="A26" s="399" t="s">
        <v>354</v>
      </c>
      <c r="B26" s="400"/>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row>
    <row r="27" spans="1:42" s="323" customFormat="1" ht="11.4" hidden="1" customHeight="1">
      <c r="A27" s="320" t="s">
        <v>600</v>
      </c>
      <c r="B27" s="321">
        <f>COUNTIF(C27:AP27,"1")</f>
        <v>0</v>
      </c>
      <c r="C27" s="322" t="str">
        <f>IF(COUNTA(C11:C23)=0,"",IF(OR(COUNTA(C11:C12,C14:C23)&lt;12,AND(HOUR(C16)=0,MINUTE(C16)=0),AND(HOUR(C22)=0,MINUTE(C22)=0)),1,0))</f>
        <v/>
      </c>
      <c r="D27" s="322" t="str">
        <f t="shared" ref="D27:AP27" si="0">IF(COUNTA(D11:D23)=0,"",IF(OR(COUNTA(D11:D12,D14:D23)&lt;12,AND(HOUR(D16)=0,MINUTE(D16)=0),AND(HOUR(D22)=0,MINUTE(D22)=0)),1,0))</f>
        <v/>
      </c>
      <c r="E27" s="322" t="str">
        <f t="shared" si="0"/>
        <v/>
      </c>
      <c r="F27" s="322" t="str">
        <f t="shared" si="0"/>
        <v/>
      </c>
      <c r="G27" s="322" t="str">
        <f t="shared" si="0"/>
        <v/>
      </c>
      <c r="H27" s="322" t="str">
        <f t="shared" si="0"/>
        <v/>
      </c>
      <c r="I27" s="322" t="str">
        <f t="shared" si="0"/>
        <v/>
      </c>
      <c r="J27" s="322" t="str">
        <f t="shared" si="0"/>
        <v/>
      </c>
      <c r="K27" s="322" t="str">
        <f t="shared" si="0"/>
        <v/>
      </c>
      <c r="L27" s="322" t="str">
        <f t="shared" si="0"/>
        <v/>
      </c>
      <c r="M27" s="322" t="str">
        <f t="shared" si="0"/>
        <v/>
      </c>
      <c r="N27" s="322" t="str">
        <f t="shared" si="0"/>
        <v/>
      </c>
      <c r="O27" s="322" t="str">
        <f t="shared" si="0"/>
        <v/>
      </c>
      <c r="P27" s="322" t="str">
        <f t="shared" si="0"/>
        <v/>
      </c>
      <c r="Q27" s="322" t="str">
        <f t="shared" si="0"/>
        <v/>
      </c>
      <c r="R27" s="322" t="str">
        <f t="shared" si="0"/>
        <v/>
      </c>
      <c r="S27" s="322" t="str">
        <f t="shared" si="0"/>
        <v/>
      </c>
      <c r="T27" s="322" t="str">
        <f t="shared" si="0"/>
        <v/>
      </c>
      <c r="U27" s="322" t="str">
        <f t="shared" si="0"/>
        <v/>
      </c>
      <c r="V27" s="322" t="str">
        <f t="shared" si="0"/>
        <v/>
      </c>
      <c r="W27" s="322" t="str">
        <f t="shared" si="0"/>
        <v/>
      </c>
      <c r="X27" s="322" t="str">
        <f t="shared" si="0"/>
        <v/>
      </c>
      <c r="Y27" s="322" t="str">
        <f t="shared" si="0"/>
        <v/>
      </c>
      <c r="Z27" s="322" t="str">
        <f t="shared" si="0"/>
        <v/>
      </c>
      <c r="AA27" s="322" t="str">
        <f t="shared" si="0"/>
        <v/>
      </c>
      <c r="AB27" s="322" t="str">
        <f t="shared" si="0"/>
        <v/>
      </c>
      <c r="AC27" s="322" t="str">
        <f t="shared" si="0"/>
        <v/>
      </c>
      <c r="AD27" s="322" t="str">
        <f t="shared" si="0"/>
        <v/>
      </c>
      <c r="AE27" s="322" t="str">
        <f t="shared" si="0"/>
        <v/>
      </c>
      <c r="AF27" s="322" t="str">
        <f t="shared" si="0"/>
        <v/>
      </c>
      <c r="AG27" s="322" t="str">
        <f t="shared" si="0"/>
        <v/>
      </c>
      <c r="AH27" s="322" t="str">
        <f t="shared" si="0"/>
        <v/>
      </c>
      <c r="AI27" s="322" t="str">
        <f t="shared" si="0"/>
        <v/>
      </c>
      <c r="AJ27" s="322" t="str">
        <f t="shared" si="0"/>
        <v/>
      </c>
      <c r="AK27" s="322" t="str">
        <f t="shared" si="0"/>
        <v/>
      </c>
      <c r="AL27" s="322" t="str">
        <f t="shared" si="0"/>
        <v/>
      </c>
      <c r="AM27" s="322" t="str">
        <f t="shared" si="0"/>
        <v/>
      </c>
      <c r="AN27" s="322" t="str">
        <f t="shared" si="0"/>
        <v/>
      </c>
      <c r="AO27" s="322" t="str">
        <f t="shared" si="0"/>
        <v/>
      </c>
      <c r="AP27" s="322" t="str">
        <f t="shared" si="0"/>
        <v/>
      </c>
    </row>
    <row r="28" spans="1:42" s="40" customFormat="1" ht="12.3" hidden="1">
      <c r="A28" s="310" t="s">
        <v>601</v>
      </c>
      <c r="B28" s="311" t="s">
        <v>602</v>
      </c>
      <c r="C28" s="312" t="s">
        <v>603</v>
      </c>
      <c r="D28" s="312" t="s">
        <v>604</v>
      </c>
      <c r="E28" s="313"/>
      <c r="F28" s="313"/>
      <c r="G28" s="313"/>
      <c r="H28" s="313"/>
      <c r="I28" s="313"/>
      <c r="J28" s="313"/>
      <c r="K28" s="314"/>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row>
    <row r="29" spans="1:42" s="40" customFormat="1" ht="12.3">
      <c r="C29" s="37"/>
      <c r="D29" s="38"/>
      <c r="E29" s="38"/>
      <c r="F29" s="38"/>
      <c r="G29" s="38"/>
      <c r="H29" s="38"/>
      <c r="I29" s="38"/>
      <c r="J29" s="38"/>
      <c r="K29" s="139"/>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40" customFormat="1" ht="16.5" customHeight="1">
      <c r="A30" s="165" t="s">
        <v>59</v>
      </c>
      <c r="B30" s="141"/>
      <c r="C30" s="142"/>
      <c r="D30" s="143"/>
      <c r="E30" s="143"/>
      <c r="F30" s="143"/>
      <c r="G30" s="143"/>
      <c r="H30" s="143"/>
      <c r="I30" s="143"/>
      <c r="J30" s="143"/>
      <c r="K30" s="144"/>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row>
    <row r="31" spans="1:42" s="40" customFormat="1" ht="19.5" customHeight="1">
      <c r="A31" s="315" t="s">
        <v>5</v>
      </c>
      <c r="B31" s="324">
        <f>SUM(C34:AP34)</f>
        <v>0</v>
      </c>
      <c r="C31" s="316"/>
      <c r="D31" s="49"/>
      <c r="E31" s="133"/>
      <c r="F31" s="49"/>
      <c r="G31" s="49"/>
      <c r="H31" s="49"/>
      <c r="I31" s="49"/>
      <c r="J31" s="49"/>
      <c r="K31" s="49"/>
      <c r="L31" s="49"/>
      <c r="M31" s="49"/>
      <c r="N31" s="49"/>
      <c r="O31" s="12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row>
    <row r="32" spans="1:42" s="40" customFormat="1" ht="19.5" customHeight="1">
      <c r="A32" s="131" t="s">
        <v>4</v>
      </c>
      <c r="B32" s="324">
        <f>SUM(C35:AP35)</f>
        <v>0</v>
      </c>
      <c r="C32" s="316"/>
      <c r="D32" s="49"/>
      <c r="E32" s="133"/>
      <c r="F32" s="49"/>
      <c r="G32" s="49"/>
      <c r="H32" s="49"/>
      <c r="I32" s="49"/>
      <c r="J32" s="49"/>
      <c r="K32" s="49"/>
      <c r="L32" s="49"/>
      <c r="M32" s="49"/>
      <c r="N32" s="49"/>
      <c r="O32" s="12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row>
    <row r="33" spans="1:42" s="40" customFormat="1" ht="18.75" customHeight="1">
      <c r="A33" s="401" t="s">
        <v>571</v>
      </c>
      <c r="B33" s="317" t="s">
        <v>367</v>
      </c>
      <c r="C33" s="326" t="str">
        <f t="shared" ref="C33:AP33" si="1">IF(C11&gt;0,C11,"")</f>
        <v/>
      </c>
      <c r="D33" s="326" t="str">
        <f t="shared" si="1"/>
        <v/>
      </c>
      <c r="E33" s="326" t="str">
        <f t="shared" si="1"/>
        <v/>
      </c>
      <c r="F33" s="326" t="str">
        <f t="shared" si="1"/>
        <v/>
      </c>
      <c r="G33" s="326" t="str">
        <f t="shared" si="1"/>
        <v/>
      </c>
      <c r="H33" s="326" t="str">
        <f t="shared" si="1"/>
        <v/>
      </c>
      <c r="I33" s="326" t="str">
        <f t="shared" si="1"/>
        <v/>
      </c>
      <c r="J33" s="326" t="str">
        <f t="shared" si="1"/>
        <v/>
      </c>
      <c r="K33" s="326" t="str">
        <f t="shared" si="1"/>
        <v/>
      </c>
      <c r="L33" s="326" t="str">
        <f t="shared" si="1"/>
        <v/>
      </c>
      <c r="M33" s="326" t="str">
        <f t="shared" si="1"/>
        <v/>
      </c>
      <c r="N33" s="326" t="str">
        <f t="shared" si="1"/>
        <v/>
      </c>
      <c r="O33" s="326" t="str">
        <f t="shared" si="1"/>
        <v/>
      </c>
      <c r="P33" s="326" t="str">
        <f t="shared" si="1"/>
        <v/>
      </c>
      <c r="Q33" s="326" t="str">
        <f t="shared" si="1"/>
        <v/>
      </c>
      <c r="R33" s="326" t="str">
        <f t="shared" si="1"/>
        <v/>
      </c>
      <c r="S33" s="326" t="str">
        <f t="shared" si="1"/>
        <v/>
      </c>
      <c r="T33" s="326" t="str">
        <f t="shared" si="1"/>
        <v/>
      </c>
      <c r="U33" s="326" t="str">
        <f t="shared" si="1"/>
        <v/>
      </c>
      <c r="V33" s="326" t="str">
        <f t="shared" si="1"/>
        <v/>
      </c>
      <c r="W33" s="326" t="str">
        <f t="shared" si="1"/>
        <v/>
      </c>
      <c r="X33" s="326" t="str">
        <f t="shared" si="1"/>
        <v/>
      </c>
      <c r="Y33" s="326" t="str">
        <f t="shared" si="1"/>
        <v/>
      </c>
      <c r="Z33" s="326" t="str">
        <f t="shared" si="1"/>
        <v/>
      </c>
      <c r="AA33" s="326" t="str">
        <f t="shared" si="1"/>
        <v/>
      </c>
      <c r="AB33" s="326" t="str">
        <f t="shared" si="1"/>
        <v/>
      </c>
      <c r="AC33" s="326" t="str">
        <f t="shared" si="1"/>
        <v/>
      </c>
      <c r="AD33" s="326" t="str">
        <f t="shared" si="1"/>
        <v/>
      </c>
      <c r="AE33" s="326" t="str">
        <f t="shared" si="1"/>
        <v/>
      </c>
      <c r="AF33" s="326" t="str">
        <f t="shared" si="1"/>
        <v/>
      </c>
      <c r="AG33" s="326" t="str">
        <f t="shared" si="1"/>
        <v/>
      </c>
      <c r="AH33" s="326" t="str">
        <f t="shared" si="1"/>
        <v/>
      </c>
      <c r="AI33" s="326" t="str">
        <f t="shared" si="1"/>
        <v/>
      </c>
      <c r="AJ33" s="326" t="str">
        <f t="shared" si="1"/>
        <v/>
      </c>
      <c r="AK33" s="326" t="str">
        <f t="shared" si="1"/>
        <v/>
      </c>
      <c r="AL33" s="326" t="str">
        <f t="shared" si="1"/>
        <v/>
      </c>
      <c r="AM33" s="326" t="str">
        <f t="shared" si="1"/>
        <v/>
      </c>
      <c r="AN33" s="326" t="str">
        <f t="shared" si="1"/>
        <v/>
      </c>
      <c r="AO33" s="326" t="str">
        <f t="shared" si="1"/>
        <v/>
      </c>
      <c r="AP33" s="326" t="str">
        <f t="shared" si="1"/>
        <v/>
      </c>
    </row>
    <row r="34" spans="1:42" s="40" customFormat="1" ht="13.5" customHeight="1">
      <c r="A34" s="402"/>
      <c r="B34" s="317" t="s">
        <v>1</v>
      </c>
      <c r="C34" s="327" t="str">
        <f t="shared" ref="C34:AP34" si="2">IF(COUNTA(C14:C15,C20:C21)=4,DATE($B$6,C20,C21)-DATE($B$6,C14,C15),"")</f>
        <v/>
      </c>
      <c r="D34" s="327" t="str">
        <f t="shared" si="2"/>
        <v/>
      </c>
      <c r="E34" s="327" t="str">
        <f t="shared" si="2"/>
        <v/>
      </c>
      <c r="F34" s="327" t="str">
        <f t="shared" si="2"/>
        <v/>
      </c>
      <c r="G34" s="327" t="str">
        <f t="shared" si="2"/>
        <v/>
      </c>
      <c r="H34" s="327" t="str">
        <f t="shared" si="2"/>
        <v/>
      </c>
      <c r="I34" s="327" t="str">
        <f t="shared" si="2"/>
        <v/>
      </c>
      <c r="J34" s="327" t="str">
        <f t="shared" si="2"/>
        <v/>
      </c>
      <c r="K34" s="327" t="str">
        <f t="shared" si="2"/>
        <v/>
      </c>
      <c r="L34" s="327" t="str">
        <f t="shared" si="2"/>
        <v/>
      </c>
      <c r="M34" s="327" t="str">
        <f t="shared" si="2"/>
        <v/>
      </c>
      <c r="N34" s="327" t="str">
        <f t="shared" si="2"/>
        <v/>
      </c>
      <c r="O34" s="327" t="str">
        <f t="shared" si="2"/>
        <v/>
      </c>
      <c r="P34" s="327" t="str">
        <f t="shared" si="2"/>
        <v/>
      </c>
      <c r="Q34" s="327" t="str">
        <f t="shared" si="2"/>
        <v/>
      </c>
      <c r="R34" s="327" t="str">
        <f t="shared" si="2"/>
        <v/>
      </c>
      <c r="S34" s="327" t="str">
        <f t="shared" si="2"/>
        <v/>
      </c>
      <c r="T34" s="327" t="str">
        <f t="shared" si="2"/>
        <v/>
      </c>
      <c r="U34" s="327" t="str">
        <f t="shared" si="2"/>
        <v/>
      </c>
      <c r="V34" s="327" t="str">
        <f t="shared" si="2"/>
        <v/>
      </c>
      <c r="W34" s="327" t="str">
        <f t="shared" si="2"/>
        <v/>
      </c>
      <c r="X34" s="327" t="str">
        <f t="shared" si="2"/>
        <v/>
      </c>
      <c r="Y34" s="327" t="str">
        <f t="shared" si="2"/>
        <v/>
      </c>
      <c r="Z34" s="327" t="str">
        <f t="shared" si="2"/>
        <v/>
      </c>
      <c r="AA34" s="327" t="str">
        <f t="shared" si="2"/>
        <v/>
      </c>
      <c r="AB34" s="327" t="str">
        <f t="shared" si="2"/>
        <v/>
      </c>
      <c r="AC34" s="327" t="str">
        <f t="shared" si="2"/>
        <v/>
      </c>
      <c r="AD34" s="327" t="str">
        <f t="shared" si="2"/>
        <v/>
      </c>
      <c r="AE34" s="327" t="str">
        <f t="shared" si="2"/>
        <v/>
      </c>
      <c r="AF34" s="327" t="str">
        <f t="shared" si="2"/>
        <v/>
      </c>
      <c r="AG34" s="327" t="str">
        <f t="shared" si="2"/>
        <v/>
      </c>
      <c r="AH34" s="327" t="str">
        <f t="shared" si="2"/>
        <v/>
      </c>
      <c r="AI34" s="327" t="str">
        <f t="shared" si="2"/>
        <v/>
      </c>
      <c r="AJ34" s="327" t="str">
        <f t="shared" si="2"/>
        <v/>
      </c>
      <c r="AK34" s="327" t="str">
        <f t="shared" si="2"/>
        <v/>
      </c>
      <c r="AL34" s="327" t="str">
        <f t="shared" si="2"/>
        <v/>
      </c>
      <c r="AM34" s="327" t="str">
        <f t="shared" si="2"/>
        <v/>
      </c>
      <c r="AN34" s="327" t="str">
        <f t="shared" si="2"/>
        <v/>
      </c>
      <c r="AO34" s="327" t="str">
        <f t="shared" si="2"/>
        <v/>
      </c>
      <c r="AP34" s="327" t="str">
        <f t="shared" si="2"/>
        <v/>
      </c>
    </row>
    <row r="35" spans="1:42" s="40" customFormat="1" ht="13.5" customHeight="1">
      <c r="A35" s="403"/>
      <c r="B35" s="317" t="s">
        <v>4</v>
      </c>
      <c r="C35" s="327">
        <f>SUM(C36:C65)</f>
        <v>0</v>
      </c>
      <c r="D35" s="327">
        <f t="shared" ref="D35:AP35" si="3">SUM(D36:D65)</f>
        <v>0</v>
      </c>
      <c r="E35" s="327">
        <f t="shared" si="3"/>
        <v>0</v>
      </c>
      <c r="F35" s="327">
        <f t="shared" si="3"/>
        <v>0</v>
      </c>
      <c r="G35" s="327">
        <f t="shared" si="3"/>
        <v>0</v>
      </c>
      <c r="H35" s="327">
        <f t="shared" si="3"/>
        <v>0</v>
      </c>
      <c r="I35" s="327">
        <f t="shared" si="3"/>
        <v>0</v>
      </c>
      <c r="J35" s="327">
        <f t="shared" si="3"/>
        <v>0</v>
      </c>
      <c r="K35" s="327">
        <f t="shared" si="3"/>
        <v>0</v>
      </c>
      <c r="L35" s="327">
        <f t="shared" si="3"/>
        <v>0</v>
      </c>
      <c r="M35" s="327">
        <f t="shared" si="3"/>
        <v>0</v>
      </c>
      <c r="N35" s="327">
        <f t="shared" si="3"/>
        <v>0</v>
      </c>
      <c r="O35" s="327">
        <f t="shared" si="3"/>
        <v>0</v>
      </c>
      <c r="P35" s="327">
        <f t="shared" si="3"/>
        <v>0</v>
      </c>
      <c r="Q35" s="327">
        <f t="shared" si="3"/>
        <v>0</v>
      </c>
      <c r="R35" s="327">
        <f t="shared" si="3"/>
        <v>0</v>
      </c>
      <c r="S35" s="327">
        <f t="shared" si="3"/>
        <v>0</v>
      </c>
      <c r="T35" s="327">
        <f t="shared" si="3"/>
        <v>0</v>
      </c>
      <c r="U35" s="327">
        <f t="shared" si="3"/>
        <v>0</v>
      </c>
      <c r="V35" s="327">
        <f t="shared" si="3"/>
        <v>0</v>
      </c>
      <c r="W35" s="327">
        <f t="shared" si="3"/>
        <v>0</v>
      </c>
      <c r="X35" s="327">
        <f t="shared" si="3"/>
        <v>0</v>
      </c>
      <c r="Y35" s="327">
        <f t="shared" si="3"/>
        <v>0</v>
      </c>
      <c r="Z35" s="327">
        <f t="shared" si="3"/>
        <v>0</v>
      </c>
      <c r="AA35" s="327">
        <f t="shared" si="3"/>
        <v>0</v>
      </c>
      <c r="AB35" s="327">
        <f t="shared" si="3"/>
        <v>0</v>
      </c>
      <c r="AC35" s="327">
        <f t="shared" si="3"/>
        <v>0</v>
      </c>
      <c r="AD35" s="327">
        <f t="shared" si="3"/>
        <v>0</v>
      </c>
      <c r="AE35" s="327">
        <f t="shared" si="3"/>
        <v>0</v>
      </c>
      <c r="AF35" s="327">
        <f t="shared" si="3"/>
        <v>0</v>
      </c>
      <c r="AG35" s="327">
        <f t="shared" si="3"/>
        <v>0</v>
      </c>
      <c r="AH35" s="327">
        <f t="shared" si="3"/>
        <v>0</v>
      </c>
      <c r="AI35" s="327">
        <f t="shared" si="3"/>
        <v>0</v>
      </c>
      <c r="AJ35" s="327">
        <f t="shared" si="3"/>
        <v>0</v>
      </c>
      <c r="AK35" s="327">
        <f t="shared" si="3"/>
        <v>0</v>
      </c>
      <c r="AL35" s="327">
        <f t="shared" si="3"/>
        <v>0</v>
      </c>
      <c r="AM35" s="327">
        <f t="shared" si="3"/>
        <v>0</v>
      </c>
      <c r="AN35" s="327">
        <f t="shared" si="3"/>
        <v>0</v>
      </c>
      <c r="AO35" s="327">
        <f t="shared" si="3"/>
        <v>0</v>
      </c>
      <c r="AP35" s="327">
        <f t="shared" si="3"/>
        <v>0</v>
      </c>
    </row>
    <row r="36" spans="1:42" s="40" customFormat="1">
      <c r="A36" s="318" t="s">
        <v>10</v>
      </c>
      <c r="B36" s="325" t="str">
        <f>IF($B$31&gt;0,(SUM(C36:AP36)/$B$31),"")</f>
        <v/>
      </c>
      <c r="C36" s="328">
        <f>SUMPRODUCT(('様式Ⅱ（写真データ）'!$A$9:$A$1497='様式Ⅰ（カメラ設置データ）'!C$33)*('様式Ⅱ（写真データ）'!$G$9:$G$1497='様式Ⅰ（カメラ設置データ）'!$A36)*('様式Ⅱ（写真データ）'!$I$9:$I$1497))</f>
        <v>0</v>
      </c>
      <c r="D36" s="328">
        <f>SUMPRODUCT(('様式Ⅱ（写真データ）'!$A$9:$A$1497='様式Ⅰ（カメラ設置データ）'!D$33)*('様式Ⅱ（写真データ）'!$G$9:$G$1497='様式Ⅰ（カメラ設置データ）'!$A36)*('様式Ⅱ（写真データ）'!$I$9:$I$1497))</f>
        <v>0</v>
      </c>
      <c r="E36" s="328">
        <f>SUMPRODUCT(('様式Ⅱ（写真データ）'!$A$9:$A$1497='様式Ⅰ（カメラ設置データ）'!E$33)*('様式Ⅱ（写真データ）'!$G$9:$G$1497='様式Ⅰ（カメラ設置データ）'!$A36)*('様式Ⅱ（写真データ）'!$I$9:$I$1497))</f>
        <v>0</v>
      </c>
      <c r="F36" s="328">
        <f>SUMPRODUCT(('様式Ⅱ（写真データ）'!$A$9:$A$1497='様式Ⅰ（カメラ設置データ）'!F$33)*('様式Ⅱ（写真データ）'!$G$9:$G$1497='様式Ⅰ（カメラ設置データ）'!$A36)*('様式Ⅱ（写真データ）'!$I$9:$I$1497))</f>
        <v>0</v>
      </c>
      <c r="G36" s="328">
        <f>SUMPRODUCT(('様式Ⅱ（写真データ）'!$A$9:$A$1497='様式Ⅰ（カメラ設置データ）'!G$33)*('様式Ⅱ（写真データ）'!$G$9:$G$1497='様式Ⅰ（カメラ設置データ）'!$A36)*('様式Ⅱ（写真データ）'!$I$9:$I$1497))</f>
        <v>0</v>
      </c>
      <c r="H36" s="328">
        <f>SUMPRODUCT(('様式Ⅱ（写真データ）'!$A$9:$A$1497='様式Ⅰ（カメラ設置データ）'!H$33)*('様式Ⅱ（写真データ）'!$G$9:$G$1497='様式Ⅰ（カメラ設置データ）'!$A36)*('様式Ⅱ（写真データ）'!$I$9:$I$1497))</f>
        <v>0</v>
      </c>
      <c r="I36" s="328">
        <f>SUMPRODUCT(('様式Ⅱ（写真データ）'!$A$9:$A$1497='様式Ⅰ（カメラ設置データ）'!I$33)*('様式Ⅱ（写真データ）'!$G$9:$G$1497='様式Ⅰ（カメラ設置データ）'!$A36)*('様式Ⅱ（写真データ）'!$I$9:$I$1497))</f>
        <v>0</v>
      </c>
      <c r="J36" s="328">
        <f>SUMPRODUCT(('様式Ⅱ（写真データ）'!$A$9:$A$1497='様式Ⅰ（カメラ設置データ）'!J$33)*('様式Ⅱ（写真データ）'!$G$9:$G$1497='様式Ⅰ（カメラ設置データ）'!$A36)*('様式Ⅱ（写真データ）'!$I$9:$I$1497))</f>
        <v>0</v>
      </c>
      <c r="K36" s="328">
        <f>SUMPRODUCT(('様式Ⅱ（写真データ）'!$A$9:$A$1497='様式Ⅰ（カメラ設置データ）'!K$33)*('様式Ⅱ（写真データ）'!$G$9:$G$1497='様式Ⅰ（カメラ設置データ）'!$A36)*('様式Ⅱ（写真データ）'!$I$9:$I$1497))</f>
        <v>0</v>
      </c>
      <c r="L36" s="328">
        <f>SUMPRODUCT(('様式Ⅱ（写真データ）'!$A$9:$A$1497='様式Ⅰ（カメラ設置データ）'!L$33)*('様式Ⅱ（写真データ）'!$G$9:$G$1497='様式Ⅰ（カメラ設置データ）'!$A36)*('様式Ⅱ（写真データ）'!$I$9:$I$1497))</f>
        <v>0</v>
      </c>
      <c r="M36" s="328">
        <f>SUMPRODUCT(('様式Ⅱ（写真データ）'!$A$9:$A$1497='様式Ⅰ（カメラ設置データ）'!M$33)*('様式Ⅱ（写真データ）'!$G$9:$G$1497='様式Ⅰ（カメラ設置データ）'!$A36)*('様式Ⅱ（写真データ）'!$I$9:$I$1497))</f>
        <v>0</v>
      </c>
      <c r="N36" s="328">
        <f>SUMPRODUCT(('様式Ⅱ（写真データ）'!$A$9:$A$1497='様式Ⅰ（カメラ設置データ）'!N$33)*('様式Ⅱ（写真データ）'!$G$9:$G$1497='様式Ⅰ（カメラ設置データ）'!$A36)*('様式Ⅱ（写真データ）'!$I$9:$I$1497))</f>
        <v>0</v>
      </c>
      <c r="O36" s="328">
        <f>SUMPRODUCT(('様式Ⅱ（写真データ）'!$A$9:$A$1497='様式Ⅰ（カメラ設置データ）'!O$33)*('様式Ⅱ（写真データ）'!$G$9:$G$1497='様式Ⅰ（カメラ設置データ）'!$A36)*('様式Ⅱ（写真データ）'!$I$9:$I$1497))</f>
        <v>0</v>
      </c>
      <c r="P36" s="328">
        <f>SUMPRODUCT(('様式Ⅱ（写真データ）'!$A$9:$A$1497='様式Ⅰ（カメラ設置データ）'!P$33)*('様式Ⅱ（写真データ）'!$G$9:$G$1497='様式Ⅰ（カメラ設置データ）'!$A36)*('様式Ⅱ（写真データ）'!$I$9:$I$1497))</f>
        <v>0</v>
      </c>
      <c r="Q36" s="328">
        <f>SUMPRODUCT(('様式Ⅱ（写真データ）'!$A$9:$A$1497='様式Ⅰ（カメラ設置データ）'!Q$33)*('様式Ⅱ（写真データ）'!$G$9:$G$1497='様式Ⅰ（カメラ設置データ）'!$A36)*('様式Ⅱ（写真データ）'!$I$9:$I$1497))</f>
        <v>0</v>
      </c>
      <c r="R36" s="328">
        <f>SUMPRODUCT(('様式Ⅱ（写真データ）'!$A$9:$A$1497='様式Ⅰ（カメラ設置データ）'!R$33)*('様式Ⅱ（写真データ）'!$G$9:$G$1497='様式Ⅰ（カメラ設置データ）'!$A36)*('様式Ⅱ（写真データ）'!$I$9:$I$1497))</f>
        <v>0</v>
      </c>
      <c r="S36" s="328">
        <f>SUMPRODUCT(('様式Ⅱ（写真データ）'!$A$9:$A$1497='様式Ⅰ（カメラ設置データ）'!S$33)*('様式Ⅱ（写真データ）'!$G$9:$G$1497='様式Ⅰ（カメラ設置データ）'!$A36)*('様式Ⅱ（写真データ）'!$I$9:$I$1497))</f>
        <v>0</v>
      </c>
      <c r="T36" s="328">
        <f>SUMPRODUCT(('様式Ⅱ（写真データ）'!$A$9:$A$1497='様式Ⅰ（カメラ設置データ）'!T$33)*('様式Ⅱ（写真データ）'!$G$9:$G$1497='様式Ⅰ（カメラ設置データ）'!$A36)*('様式Ⅱ（写真データ）'!$I$9:$I$1497))</f>
        <v>0</v>
      </c>
      <c r="U36" s="328">
        <f>SUMPRODUCT(('様式Ⅱ（写真データ）'!$A$9:$A$1497='様式Ⅰ（カメラ設置データ）'!U$33)*('様式Ⅱ（写真データ）'!$G$9:$G$1497='様式Ⅰ（カメラ設置データ）'!$A36)*('様式Ⅱ（写真データ）'!$I$9:$I$1497))</f>
        <v>0</v>
      </c>
      <c r="V36" s="328">
        <f>SUMPRODUCT(('様式Ⅱ（写真データ）'!$A$9:$A$1497='様式Ⅰ（カメラ設置データ）'!V$33)*('様式Ⅱ（写真データ）'!$G$9:$G$1497='様式Ⅰ（カメラ設置データ）'!$A36)*('様式Ⅱ（写真データ）'!$I$9:$I$1497))</f>
        <v>0</v>
      </c>
      <c r="W36" s="328">
        <f>SUMPRODUCT(('様式Ⅱ（写真データ）'!$A$9:$A$1497='様式Ⅰ（カメラ設置データ）'!W$33)*('様式Ⅱ（写真データ）'!$G$9:$G$1497='様式Ⅰ（カメラ設置データ）'!$A36)*('様式Ⅱ（写真データ）'!$I$9:$I$1497))</f>
        <v>0</v>
      </c>
      <c r="X36" s="328">
        <f>SUMPRODUCT(('様式Ⅱ（写真データ）'!$A$9:$A$1497='様式Ⅰ（カメラ設置データ）'!X$33)*('様式Ⅱ（写真データ）'!$G$9:$G$1497='様式Ⅰ（カメラ設置データ）'!$A36)*('様式Ⅱ（写真データ）'!$I$9:$I$1497))</f>
        <v>0</v>
      </c>
      <c r="Y36" s="328">
        <f>SUMPRODUCT(('様式Ⅱ（写真データ）'!$A$9:$A$1497='様式Ⅰ（カメラ設置データ）'!Y$33)*('様式Ⅱ（写真データ）'!$G$9:$G$1497='様式Ⅰ（カメラ設置データ）'!$A36)*('様式Ⅱ（写真データ）'!$I$9:$I$1497))</f>
        <v>0</v>
      </c>
      <c r="Z36" s="328">
        <f>SUMPRODUCT(('様式Ⅱ（写真データ）'!$A$9:$A$1497='様式Ⅰ（カメラ設置データ）'!Z$33)*('様式Ⅱ（写真データ）'!$G$9:$G$1497='様式Ⅰ（カメラ設置データ）'!$A36)*('様式Ⅱ（写真データ）'!$I$9:$I$1497))</f>
        <v>0</v>
      </c>
      <c r="AA36" s="328">
        <f>SUMPRODUCT(('様式Ⅱ（写真データ）'!$A$9:$A$1497='様式Ⅰ（カメラ設置データ）'!AA$33)*('様式Ⅱ（写真データ）'!$G$9:$G$1497='様式Ⅰ（カメラ設置データ）'!$A36)*('様式Ⅱ（写真データ）'!$I$9:$I$1497))</f>
        <v>0</v>
      </c>
      <c r="AB36" s="328">
        <f>SUMPRODUCT(('様式Ⅱ（写真データ）'!$A$9:$A$1497='様式Ⅰ（カメラ設置データ）'!AB$33)*('様式Ⅱ（写真データ）'!$G$9:$G$1497='様式Ⅰ（カメラ設置データ）'!$A36)*('様式Ⅱ（写真データ）'!$I$9:$I$1497))</f>
        <v>0</v>
      </c>
      <c r="AC36" s="328">
        <f>SUMPRODUCT(('様式Ⅱ（写真データ）'!$A$9:$A$1497='様式Ⅰ（カメラ設置データ）'!AC$33)*('様式Ⅱ（写真データ）'!$G$9:$G$1497='様式Ⅰ（カメラ設置データ）'!$A36)*('様式Ⅱ（写真データ）'!$I$9:$I$1497))</f>
        <v>0</v>
      </c>
      <c r="AD36" s="328">
        <f>SUMPRODUCT(('様式Ⅱ（写真データ）'!$A$9:$A$1497='様式Ⅰ（カメラ設置データ）'!AD$33)*('様式Ⅱ（写真データ）'!$G$9:$G$1497='様式Ⅰ（カメラ設置データ）'!$A36)*('様式Ⅱ（写真データ）'!$I$9:$I$1497))</f>
        <v>0</v>
      </c>
      <c r="AE36" s="328">
        <f>SUMPRODUCT(('様式Ⅱ（写真データ）'!$A$9:$A$1497='様式Ⅰ（カメラ設置データ）'!AE$33)*('様式Ⅱ（写真データ）'!$G$9:$G$1497='様式Ⅰ（カメラ設置データ）'!$A36)*('様式Ⅱ（写真データ）'!$I$9:$I$1497))</f>
        <v>0</v>
      </c>
      <c r="AF36" s="328">
        <f>SUMPRODUCT(('様式Ⅱ（写真データ）'!$A$9:$A$1497='様式Ⅰ（カメラ設置データ）'!AF$33)*('様式Ⅱ（写真データ）'!$G$9:$G$1497='様式Ⅰ（カメラ設置データ）'!$A36)*('様式Ⅱ（写真データ）'!$I$9:$I$1497))</f>
        <v>0</v>
      </c>
      <c r="AG36" s="328">
        <f>SUMPRODUCT(('様式Ⅱ（写真データ）'!$A$9:$A$1497='様式Ⅰ（カメラ設置データ）'!AG$33)*('様式Ⅱ（写真データ）'!$G$9:$G$1497='様式Ⅰ（カメラ設置データ）'!$A36)*('様式Ⅱ（写真データ）'!$I$9:$I$1497))</f>
        <v>0</v>
      </c>
      <c r="AH36" s="328">
        <f>SUMPRODUCT(('様式Ⅱ（写真データ）'!$A$9:$A$1497='様式Ⅰ（カメラ設置データ）'!AH$33)*('様式Ⅱ（写真データ）'!$G$9:$G$1497='様式Ⅰ（カメラ設置データ）'!$A36)*('様式Ⅱ（写真データ）'!$I$9:$I$1497))</f>
        <v>0</v>
      </c>
      <c r="AI36" s="328">
        <f>SUMPRODUCT(('様式Ⅱ（写真データ）'!$A$9:$A$1497='様式Ⅰ（カメラ設置データ）'!AI$33)*('様式Ⅱ（写真データ）'!$G$9:$G$1497='様式Ⅰ（カメラ設置データ）'!$A36)*('様式Ⅱ（写真データ）'!$I$9:$I$1497))</f>
        <v>0</v>
      </c>
      <c r="AJ36" s="328">
        <f>SUMPRODUCT(('様式Ⅱ（写真データ）'!$A$9:$A$1497='様式Ⅰ（カメラ設置データ）'!AJ$33)*('様式Ⅱ（写真データ）'!$G$9:$G$1497='様式Ⅰ（カメラ設置データ）'!$A36)*('様式Ⅱ（写真データ）'!$I$9:$I$1497))</f>
        <v>0</v>
      </c>
      <c r="AK36" s="328">
        <f>SUMPRODUCT(('様式Ⅱ（写真データ）'!$A$9:$A$1497='様式Ⅰ（カメラ設置データ）'!AK$33)*('様式Ⅱ（写真データ）'!$G$9:$G$1497='様式Ⅰ（カメラ設置データ）'!$A36)*('様式Ⅱ（写真データ）'!$I$9:$I$1497))</f>
        <v>0</v>
      </c>
      <c r="AL36" s="328">
        <f>SUMPRODUCT(('様式Ⅱ（写真データ）'!$A$9:$A$1497='様式Ⅰ（カメラ設置データ）'!AL$33)*('様式Ⅱ（写真データ）'!$G$9:$G$1497='様式Ⅰ（カメラ設置データ）'!$A36)*('様式Ⅱ（写真データ）'!$I$9:$I$1497))</f>
        <v>0</v>
      </c>
      <c r="AM36" s="328">
        <f>SUMPRODUCT(('様式Ⅱ（写真データ）'!$A$9:$A$1497='様式Ⅰ（カメラ設置データ）'!AM$33)*('様式Ⅱ（写真データ）'!$G$9:$G$1497='様式Ⅰ（カメラ設置データ）'!$A36)*('様式Ⅱ（写真データ）'!$I$9:$I$1497))</f>
        <v>0</v>
      </c>
      <c r="AN36" s="328">
        <f>SUMPRODUCT(('様式Ⅱ（写真データ）'!$A$9:$A$1497='様式Ⅰ（カメラ設置データ）'!AN$33)*('様式Ⅱ（写真データ）'!$G$9:$G$1497='様式Ⅰ（カメラ設置データ）'!$A36)*('様式Ⅱ（写真データ）'!$I$9:$I$1497))</f>
        <v>0</v>
      </c>
      <c r="AO36" s="328">
        <f>SUMPRODUCT(('様式Ⅱ（写真データ）'!$A$9:$A$1497='様式Ⅰ（カメラ設置データ）'!AO$33)*('様式Ⅱ（写真データ）'!$G$9:$G$1497='様式Ⅰ（カメラ設置データ）'!$A36)*('様式Ⅱ（写真データ）'!$I$9:$I$1497))</f>
        <v>0</v>
      </c>
      <c r="AP36" s="328">
        <f>SUMPRODUCT(('様式Ⅱ（写真データ）'!$A$9:$A$1497='様式Ⅰ（カメラ設置データ）'!AP$33)*('様式Ⅱ（写真データ）'!$G$9:$G$1497='様式Ⅰ（カメラ設置データ）'!$A36)*('様式Ⅱ（写真データ）'!$I$9:$I$1497))</f>
        <v>0</v>
      </c>
    </row>
    <row r="37" spans="1:42" s="40" customFormat="1">
      <c r="A37" s="318" t="s">
        <v>7</v>
      </c>
      <c r="B37" s="325" t="str">
        <f t="shared" ref="B37:B65" si="4">IF($B$31&gt;0,(SUM(C37:AP37)/$B$31),"")</f>
        <v/>
      </c>
      <c r="C37" s="328">
        <f>SUMPRODUCT(('様式Ⅱ（写真データ）'!$A$9:$A$1497='様式Ⅰ（カメラ設置データ）'!C$33)*('様式Ⅱ（写真データ）'!$G$9:$G$1497='様式Ⅰ（カメラ設置データ）'!$A37)*('様式Ⅱ（写真データ）'!$I$9:$I$1497))</f>
        <v>0</v>
      </c>
      <c r="D37" s="328">
        <f>SUMPRODUCT(('様式Ⅱ（写真データ）'!$A$9:$A$1497='様式Ⅰ（カメラ設置データ）'!D$33)*('様式Ⅱ（写真データ）'!$G$9:$G$1497='様式Ⅰ（カメラ設置データ）'!$A37)*('様式Ⅱ（写真データ）'!$I$9:$I$1497))</f>
        <v>0</v>
      </c>
      <c r="E37" s="328">
        <f>SUMPRODUCT(('様式Ⅱ（写真データ）'!$A$9:$A$1497='様式Ⅰ（カメラ設置データ）'!E$33)*('様式Ⅱ（写真データ）'!$G$9:$G$1497='様式Ⅰ（カメラ設置データ）'!$A37)*('様式Ⅱ（写真データ）'!$I$9:$I$1497))</f>
        <v>0</v>
      </c>
      <c r="F37" s="328">
        <f>SUMPRODUCT(('様式Ⅱ（写真データ）'!$A$9:$A$1497='様式Ⅰ（カメラ設置データ）'!F$33)*('様式Ⅱ（写真データ）'!$G$9:$G$1497='様式Ⅰ（カメラ設置データ）'!$A37)*('様式Ⅱ（写真データ）'!$I$9:$I$1497))</f>
        <v>0</v>
      </c>
      <c r="G37" s="328">
        <f>SUMPRODUCT(('様式Ⅱ（写真データ）'!$A$9:$A$1497='様式Ⅰ（カメラ設置データ）'!G$33)*('様式Ⅱ（写真データ）'!$G$9:$G$1497='様式Ⅰ（カメラ設置データ）'!$A37)*('様式Ⅱ（写真データ）'!$I$9:$I$1497))</f>
        <v>0</v>
      </c>
      <c r="H37" s="328">
        <f>SUMPRODUCT(('様式Ⅱ（写真データ）'!$A$9:$A$1497='様式Ⅰ（カメラ設置データ）'!H$33)*('様式Ⅱ（写真データ）'!$G$9:$G$1497='様式Ⅰ（カメラ設置データ）'!$A37)*('様式Ⅱ（写真データ）'!$I$9:$I$1497))</f>
        <v>0</v>
      </c>
      <c r="I37" s="328">
        <f>SUMPRODUCT(('様式Ⅱ（写真データ）'!$A$9:$A$1497='様式Ⅰ（カメラ設置データ）'!I$33)*('様式Ⅱ（写真データ）'!$G$9:$G$1497='様式Ⅰ（カメラ設置データ）'!$A37)*('様式Ⅱ（写真データ）'!$I$9:$I$1497))</f>
        <v>0</v>
      </c>
      <c r="J37" s="328">
        <f>SUMPRODUCT(('様式Ⅱ（写真データ）'!$A$9:$A$1497='様式Ⅰ（カメラ設置データ）'!J$33)*('様式Ⅱ（写真データ）'!$G$9:$G$1497='様式Ⅰ（カメラ設置データ）'!$A37)*('様式Ⅱ（写真データ）'!$I$9:$I$1497))</f>
        <v>0</v>
      </c>
      <c r="K37" s="328">
        <f>SUMPRODUCT(('様式Ⅱ（写真データ）'!$A$9:$A$1497='様式Ⅰ（カメラ設置データ）'!K$33)*('様式Ⅱ（写真データ）'!$G$9:$G$1497='様式Ⅰ（カメラ設置データ）'!$A37)*('様式Ⅱ（写真データ）'!$I$9:$I$1497))</f>
        <v>0</v>
      </c>
      <c r="L37" s="328">
        <f>SUMPRODUCT(('様式Ⅱ（写真データ）'!$A$9:$A$1497='様式Ⅰ（カメラ設置データ）'!L$33)*('様式Ⅱ（写真データ）'!$G$9:$G$1497='様式Ⅰ（カメラ設置データ）'!$A37)*('様式Ⅱ（写真データ）'!$I$9:$I$1497))</f>
        <v>0</v>
      </c>
      <c r="M37" s="328">
        <f>SUMPRODUCT(('様式Ⅱ（写真データ）'!$A$9:$A$1497='様式Ⅰ（カメラ設置データ）'!M$33)*('様式Ⅱ（写真データ）'!$G$9:$G$1497='様式Ⅰ（カメラ設置データ）'!$A37)*('様式Ⅱ（写真データ）'!$I$9:$I$1497))</f>
        <v>0</v>
      </c>
      <c r="N37" s="328">
        <f>SUMPRODUCT(('様式Ⅱ（写真データ）'!$A$9:$A$1497='様式Ⅰ（カメラ設置データ）'!N$33)*('様式Ⅱ（写真データ）'!$G$9:$G$1497='様式Ⅰ（カメラ設置データ）'!$A37)*('様式Ⅱ（写真データ）'!$I$9:$I$1497))</f>
        <v>0</v>
      </c>
      <c r="O37" s="328">
        <f>SUMPRODUCT(('様式Ⅱ（写真データ）'!$A$9:$A$1497='様式Ⅰ（カメラ設置データ）'!O$33)*('様式Ⅱ（写真データ）'!$G$9:$G$1497='様式Ⅰ（カメラ設置データ）'!$A37)*('様式Ⅱ（写真データ）'!$I$9:$I$1497))</f>
        <v>0</v>
      </c>
      <c r="P37" s="328">
        <f>SUMPRODUCT(('様式Ⅱ（写真データ）'!$A$9:$A$1497='様式Ⅰ（カメラ設置データ）'!P$33)*('様式Ⅱ（写真データ）'!$G$9:$G$1497='様式Ⅰ（カメラ設置データ）'!$A37)*('様式Ⅱ（写真データ）'!$I$9:$I$1497))</f>
        <v>0</v>
      </c>
      <c r="Q37" s="328">
        <f>SUMPRODUCT(('様式Ⅱ（写真データ）'!$A$9:$A$1497='様式Ⅰ（カメラ設置データ）'!Q$33)*('様式Ⅱ（写真データ）'!$G$9:$G$1497='様式Ⅰ（カメラ設置データ）'!$A37)*('様式Ⅱ（写真データ）'!$I$9:$I$1497))</f>
        <v>0</v>
      </c>
      <c r="R37" s="328">
        <f>SUMPRODUCT(('様式Ⅱ（写真データ）'!$A$9:$A$1497='様式Ⅰ（カメラ設置データ）'!R$33)*('様式Ⅱ（写真データ）'!$G$9:$G$1497='様式Ⅰ（カメラ設置データ）'!$A37)*('様式Ⅱ（写真データ）'!$I$9:$I$1497))</f>
        <v>0</v>
      </c>
      <c r="S37" s="328">
        <f>SUMPRODUCT(('様式Ⅱ（写真データ）'!$A$9:$A$1497='様式Ⅰ（カメラ設置データ）'!S$33)*('様式Ⅱ（写真データ）'!$G$9:$G$1497='様式Ⅰ（カメラ設置データ）'!$A37)*('様式Ⅱ（写真データ）'!$I$9:$I$1497))</f>
        <v>0</v>
      </c>
      <c r="T37" s="328">
        <f>SUMPRODUCT(('様式Ⅱ（写真データ）'!$A$9:$A$1497='様式Ⅰ（カメラ設置データ）'!T$33)*('様式Ⅱ（写真データ）'!$G$9:$G$1497='様式Ⅰ（カメラ設置データ）'!$A37)*('様式Ⅱ（写真データ）'!$I$9:$I$1497))</f>
        <v>0</v>
      </c>
      <c r="U37" s="328">
        <f>SUMPRODUCT(('様式Ⅱ（写真データ）'!$A$9:$A$1497='様式Ⅰ（カメラ設置データ）'!U$33)*('様式Ⅱ（写真データ）'!$G$9:$G$1497='様式Ⅰ（カメラ設置データ）'!$A37)*('様式Ⅱ（写真データ）'!$I$9:$I$1497))</f>
        <v>0</v>
      </c>
      <c r="V37" s="328">
        <f>SUMPRODUCT(('様式Ⅱ（写真データ）'!$A$9:$A$1497='様式Ⅰ（カメラ設置データ）'!V$33)*('様式Ⅱ（写真データ）'!$G$9:$G$1497='様式Ⅰ（カメラ設置データ）'!$A37)*('様式Ⅱ（写真データ）'!$I$9:$I$1497))</f>
        <v>0</v>
      </c>
      <c r="W37" s="328">
        <f>SUMPRODUCT(('様式Ⅱ（写真データ）'!$A$9:$A$1497='様式Ⅰ（カメラ設置データ）'!W$33)*('様式Ⅱ（写真データ）'!$G$9:$G$1497='様式Ⅰ（カメラ設置データ）'!$A37)*('様式Ⅱ（写真データ）'!$I$9:$I$1497))</f>
        <v>0</v>
      </c>
      <c r="X37" s="328">
        <f>SUMPRODUCT(('様式Ⅱ（写真データ）'!$A$9:$A$1497='様式Ⅰ（カメラ設置データ）'!X$33)*('様式Ⅱ（写真データ）'!$G$9:$G$1497='様式Ⅰ（カメラ設置データ）'!$A37)*('様式Ⅱ（写真データ）'!$I$9:$I$1497))</f>
        <v>0</v>
      </c>
      <c r="Y37" s="328">
        <f>SUMPRODUCT(('様式Ⅱ（写真データ）'!$A$9:$A$1497='様式Ⅰ（カメラ設置データ）'!Y$33)*('様式Ⅱ（写真データ）'!$G$9:$G$1497='様式Ⅰ（カメラ設置データ）'!$A37)*('様式Ⅱ（写真データ）'!$I$9:$I$1497))</f>
        <v>0</v>
      </c>
      <c r="Z37" s="328">
        <f>SUMPRODUCT(('様式Ⅱ（写真データ）'!$A$9:$A$1497='様式Ⅰ（カメラ設置データ）'!Z$33)*('様式Ⅱ（写真データ）'!$G$9:$G$1497='様式Ⅰ（カメラ設置データ）'!$A37)*('様式Ⅱ（写真データ）'!$I$9:$I$1497))</f>
        <v>0</v>
      </c>
      <c r="AA37" s="328">
        <f>SUMPRODUCT(('様式Ⅱ（写真データ）'!$A$9:$A$1497='様式Ⅰ（カメラ設置データ）'!AA$33)*('様式Ⅱ（写真データ）'!$G$9:$G$1497='様式Ⅰ（カメラ設置データ）'!$A37)*('様式Ⅱ（写真データ）'!$I$9:$I$1497))</f>
        <v>0</v>
      </c>
      <c r="AB37" s="328">
        <f>SUMPRODUCT(('様式Ⅱ（写真データ）'!$A$9:$A$1497='様式Ⅰ（カメラ設置データ）'!AB$33)*('様式Ⅱ（写真データ）'!$G$9:$G$1497='様式Ⅰ（カメラ設置データ）'!$A37)*('様式Ⅱ（写真データ）'!$I$9:$I$1497))</f>
        <v>0</v>
      </c>
      <c r="AC37" s="328">
        <f>SUMPRODUCT(('様式Ⅱ（写真データ）'!$A$9:$A$1497='様式Ⅰ（カメラ設置データ）'!AC$33)*('様式Ⅱ（写真データ）'!$G$9:$G$1497='様式Ⅰ（カメラ設置データ）'!$A37)*('様式Ⅱ（写真データ）'!$I$9:$I$1497))</f>
        <v>0</v>
      </c>
      <c r="AD37" s="328">
        <f>SUMPRODUCT(('様式Ⅱ（写真データ）'!$A$9:$A$1497='様式Ⅰ（カメラ設置データ）'!AD$33)*('様式Ⅱ（写真データ）'!$G$9:$G$1497='様式Ⅰ（カメラ設置データ）'!$A37)*('様式Ⅱ（写真データ）'!$I$9:$I$1497))</f>
        <v>0</v>
      </c>
      <c r="AE37" s="328">
        <f>SUMPRODUCT(('様式Ⅱ（写真データ）'!$A$9:$A$1497='様式Ⅰ（カメラ設置データ）'!AE$33)*('様式Ⅱ（写真データ）'!$G$9:$G$1497='様式Ⅰ（カメラ設置データ）'!$A37)*('様式Ⅱ（写真データ）'!$I$9:$I$1497))</f>
        <v>0</v>
      </c>
      <c r="AF37" s="328">
        <f>SUMPRODUCT(('様式Ⅱ（写真データ）'!$A$9:$A$1497='様式Ⅰ（カメラ設置データ）'!AF$33)*('様式Ⅱ（写真データ）'!$G$9:$G$1497='様式Ⅰ（カメラ設置データ）'!$A37)*('様式Ⅱ（写真データ）'!$I$9:$I$1497))</f>
        <v>0</v>
      </c>
      <c r="AG37" s="328">
        <f>SUMPRODUCT(('様式Ⅱ（写真データ）'!$A$9:$A$1497='様式Ⅰ（カメラ設置データ）'!AG$33)*('様式Ⅱ（写真データ）'!$G$9:$G$1497='様式Ⅰ（カメラ設置データ）'!$A37)*('様式Ⅱ（写真データ）'!$I$9:$I$1497))</f>
        <v>0</v>
      </c>
      <c r="AH37" s="328">
        <f>SUMPRODUCT(('様式Ⅱ（写真データ）'!$A$9:$A$1497='様式Ⅰ（カメラ設置データ）'!AH$33)*('様式Ⅱ（写真データ）'!$G$9:$G$1497='様式Ⅰ（カメラ設置データ）'!$A37)*('様式Ⅱ（写真データ）'!$I$9:$I$1497))</f>
        <v>0</v>
      </c>
      <c r="AI37" s="328">
        <f>SUMPRODUCT(('様式Ⅱ（写真データ）'!$A$9:$A$1497='様式Ⅰ（カメラ設置データ）'!AI$33)*('様式Ⅱ（写真データ）'!$G$9:$G$1497='様式Ⅰ（カメラ設置データ）'!$A37)*('様式Ⅱ（写真データ）'!$I$9:$I$1497))</f>
        <v>0</v>
      </c>
      <c r="AJ37" s="328">
        <f>SUMPRODUCT(('様式Ⅱ（写真データ）'!$A$9:$A$1497='様式Ⅰ（カメラ設置データ）'!AJ$33)*('様式Ⅱ（写真データ）'!$G$9:$G$1497='様式Ⅰ（カメラ設置データ）'!$A37)*('様式Ⅱ（写真データ）'!$I$9:$I$1497))</f>
        <v>0</v>
      </c>
      <c r="AK37" s="328">
        <f>SUMPRODUCT(('様式Ⅱ（写真データ）'!$A$9:$A$1497='様式Ⅰ（カメラ設置データ）'!AK$33)*('様式Ⅱ（写真データ）'!$G$9:$G$1497='様式Ⅰ（カメラ設置データ）'!$A37)*('様式Ⅱ（写真データ）'!$I$9:$I$1497))</f>
        <v>0</v>
      </c>
      <c r="AL37" s="328">
        <f>SUMPRODUCT(('様式Ⅱ（写真データ）'!$A$9:$A$1497='様式Ⅰ（カメラ設置データ）'!AL$33)*('様式Ⅱ（写真データ）'!$G$9:$G$1497='様式Ⅰ（カメラ設置データ）'!$A37)*('様式Ⅱ（写真データ）'!$I$9:$I$1497))</f>
        <v>0</v>
      </c>
      <c r="AM37" s="328">
        <f>SUMPRODUCT(('様式Ⅱ（写真データ）'!$A$9:$A$1497='様式Ⅰ（カメラ設置データ）'!AM$33)*('様式Ⅱ（写真データ）'!$G$9:$G$1497='様式Ⅰ（カメラ設置データ）'!$A37)*('様式Ⅱ（写真データ）'!$I$9:$I$1497))</f>
        <v>0</v>
      </c>
      <c r="AN37" s="328">
        <f>SUMPRODUCT(('様式Ⅱ（写真データ）'!$A$9:$A$1497='様式Ⅰ（カメラ設置データ）'!AN$33)*('様式Ⅱ（写真データ）'!$G$9:$G$1497='様式Ⅰ（カメラ設置データ）'!$A37)*('様式Ⅱ（写真データ）'!$I$9:$I$1497))</f>
        <v>0</v>
      </c>
      <c r="AO37" s="328">
        <f>SUMPRODUCT(('様式Ⅱ（写真データ）'!$A$9:$A$1497='様式Ⅰ（カメラ設置データ）'!AO$33)*('様式Ⅱ（写真データ）'!$G$9:$G$1497='様式Ⅰ（カメラ設置データ）'!$A37)*('様式Ⅱ（写真データ）'!$I$9:$I$1497))</f>
        <v>0</v>
      </c>
      <c r="AP37" s="328">
        <f>SUMPRODUCT(('様式Ⅱ（写真データ）'!$A$9:$A$1497='様式Ⅰ（カメラ設置データ）'!AP$33)*('様式Ⅱ（写真データ）'!$G$9:$G$1497='様式Ⅰ（カメラ設置データ）'!$A37)*('様式Ⅱ（写真データ）'!$I$9:$I$1497))</f>
        <v>0</v>
      </c>
    </row>
    <row r="38" spans="1:42" s="40" customFormat="1">
      <c r="A38" s="318" t="s">
        <v>21</v>
      </c>
      <c r="B38" s="325" t="str">
        <f t="shared" si="4"/>
        <v/>
      </c>
      <c r="C38" s="328">
        <f>SUMPRODUCT(('様式Ⅱ（写真データ）'!$A$9:$A$1497='様式Ⅰ（カメラ設置データ）'!C$33)*('様式Ⅱ（写真データ）'!$G$9:$G$1497='様式Ⅰ（カメラ設置データ）'!$A38)*('様式Ⅱ（写真データ）'!$I$9:$I$1497))</f>
        <v>0</v>
      </c>
      <c r="D38" s="328">
        <f>SUMPRODUCT(('様式Ⅱ（写真データ）'!$A$9:$A$1497='様式Ⅰ（カメラ設置データ）'!D$33)*('様式Ⅱ（写真データ）'!$G$9:$G$1497='様式Ⅰ（カメラ設置データ）'!$A38)*('様式Ⅱ（写真データ）'!$I$9:$I$1497))</f>
        <v>0</v>
      </c>
      <c r="E38" s="328">
        <f>SUMPRODUCT(('様式Ⅱ（写真データ）'!$A$9:$A$1497='様式Ⅰ（カメラ設置データ）'!E$33)*('様式Ⅱ（写真データ）'!$G$9:$G$1497='様式Ⅰ（カメラ設置データ）'!$A38)*('様式Ⅱ（写真データ）'!$I$9:$I$1497))</f>
        <v>0</v>
      </c>
      <c r="F38" s="328">
        <f>SUMPRODUCT(('様式Ⅱ（写真データ）'!$A$9:$A$1497='様式Ⅰ（カメラ設置データ）'!F$33)*('様式Ⅱ（写真データ）'!$G$9:$G$1497='様式Ⅰ（カメラ設置データ）'!$A38)*('様式Ⅱ（写真データ）'!$I$9:$I$1497))</f>
        <v>0</v>
      </c>
      <c r="G38" s="328">
        <f>SUMPRODUCT(('様式Ⅱ（写真データ）'!$A$9:$A$1497='様式Ⅰ（カメラ設置データ）'!G$33)*('様式Ⅱ（写真データ）'!$G$9:$G$1497='様式Ⅰ（カメラ設置データ）'!$A38)*('様式Ⅱ（写真データ）'!$I$9:$I$1497))</f>
        <v>0</v>
      </c>
      <c r="H38" s="328">
        <f>SUMPRODUCT(('様式Ⅱ（写真データ）'!$A$9:$A$1497='様式Ⅰ（カメラ設置データ）'!H$33)*('様式Ⅱ（写真データ）'!$G$9:$G$1497='様式Ⅰ（カメラ設置データ）'!$A38)*('様式Ⅱ（写真データ）'!$I$9:$I$1497))</f>
        <v>0</v>
      </c>
      <c r="I38" s="328">
        <f>SUMPRODUCT(('様式Ⅱ（写真データ）'!$A$9:$A$1497='様式Ⅰ（カメラ設置データ）'!I$33)*('様式Ⅱ（写真データ）'!$G$9:$G$1497='様式Ⅰ（カメラ設置データ）'!$A38)*('様式Ⅱ（写真データ）'!$I$9:$I$1497))</f>
        <v>0</v>
      </c>
      <c r="J38" s="328">
        <f>SUMPRODUCT(('様式Ⅱ（写真データ）'!$A$9:$A$1497='様式Ⅰ（カメラ設置データ）'!J$33)*('様式Ⅱ（写真データ）'!$G$9:$G$1497='様式Ⅰ（カメラ設置データ）'!$A38)*('様式Ⅱ（写真データ）'!$I$9:$I$1497))</f>
        <v>0</v>
      </c>
      <c r="K38" s="328">
        <f>SUMPRODUCT(('様式Ⅱ（写真データ）'!$A$9:$A$1497='様式Ⅰ（カメラ設置データ）'!K$33)*('様式Ⅱ（写真データ）'!$G$9:$G$1497='様式Ⅰ（カメラ設置データ）'!$A38)*('様式Ⅱ（写真データ）'!$I$9:$I$1497))</f>
        <v>0</v>
      </c>
      <c r="L38" s="328">
        <f>SUMPRODUCT(('様式Ⅱ（写真データ）'!$A$9:$A$1497='様式Ⅰ（カメラ設置データ）'!L$33)*('様式Ⅱ（写真データ）'!$G$9:$G$1497='様式Ⅰ（カメラ設置データ）'!$A38)*('様式Ⅱ（写真データ）'!$I$9:$I$1497))</f>
        <v>0</v>
      </c>
      <c r="M38" s="328">
        <f>SUMPRODUCT(('様式Ⅱ（写真データ）'!$A$9:$A$1497='様式Ⅰ（カメラ設置データ）'!M$33)*('様式Ⅱ（写真データ）'!$G$9:$G$1497='様式Ⅰ（カメラ設置データ）'!$A38)*('様式Ⅱ（写真データ）'!$I$9:$I$1497))</f>
        <v>0</v>
      </c>
      <c r="N38" s="328">
        <f>SUMPRODUCT(('様式Ⅱ（写真データ）'!$A$9:$A$1497='様式Ⅰ（カメラ設置データ）'!N$33)*('様式Ⅱ（写真データ）'!$G$9:$G$1497='様式Ⅰ（カメラ設置データ）'!$A38)*('様式Ⅱ（写真データ）'!$I$9:$I$1497))</f>
        <v>0</v>
      </c>
      <c r="O38" s="328">
        <f>SUMPRODUCT(('様式Ⅱ（写真データ）'!$A$9:$A$1497='様式Ⅰ（カメラ設置データ）'!O$33)*('様式Ⅱ（写真データ）'!$G$9:$G$1497='様式Ⅰ（カメラ設置データ）'!$A38)*('様式Ⅱ（写真データ）'!$I$9:$I$1497))</f>
        <v>0</v>
      </c>
      <c r="P38" s="328">
        <f>SUMPRODUCT(('様式Ⅱ（写真データ）'!$A$9:$A$1497='様式Ⅰ（カメラ設置データ）'!P$33)*('様式Ⅱ（写真データ）'!$G$9:$G$1497='様式Ⅰ（カメラ設置データ）'!$A38)*('様式Ⅱ（写真データ）'!$I$9:$I$1497))</f>
        <v>0</v>
      </c>
      <c r="Q38" s="328">
        <f>SUMPRODUCT(('様式Ⅱ（写真データ）'!$A$9:$A$1497='様式Ⅰ（カメラ設置データ）'!Q$33)*('様式Ⅱ（写真データ）'!$G$9:$G$1497='様式Ⅰ（カメラ設置データ）'!$A38)*('様式Ⅱ（写真データ）'!$I$9:$I$1497))</f>
        <v>0</v>
      </c>
      <c r="R38" s="328">
        <f>SUMPRODUCT(('様式Ⅱ（写真データ）'!$A$9:$A$1497='様式Ⅰ（カメラ設置データ）'!R$33)*('様式Ⅱ（写真データ）'!$G$9:$G$1497='様式Ⅰ（カメラ設置データ）'!$A38)*('様式Ⅱ（写真データ）'!$I$9:$I$1497))</f>
        <v>0</v>
      </c>
      <c r="S38" s="328">
        <f>SUMPRODUCT(('様式Ⅱ（写真データ）'!$A$9:$A$1497='様式Ⅰ（カメラ設置データ）'!S$33)*('様式Ⅱ（写真データ）'!$G$9:$G$1497='様式Ⅰ（カメラ設置データ）'!$A38)*('様式Ⅱ（写真データ）'!$I$9:$I$1497))</f>
        <v>0</v>
      </c>
      <c r="T38" s="328">
        <f>SUMPRODUCT(('様式Ⅱ（写真データ）'!$A$9:$A$1497='様式Ⅰ（カメラ設置データ）'!T$33)*('様式Ⅱ（写真データ）'!$G$9:$G$1497='様式Ⅰ（カメラ設置データ）'!$A38)*('様式Ⅱ（写真データ）'!$I$9:$I$1497))</f>
        <v>0</v>
      </c>
      <c r="U38" s="328">
        <f>SUMPRODUCT(('様式Ⅱ（写真データ）'!$A$9:$A$1497='様式Ⅰ（カメラ設置データ）'!U$33)*('様式Ⅱ（写真データ）'!$G$9:$G$1497='様式Ⅰ（カメラ設置データ）'!$A38)*('様式Ⅱ（写真データ）'!$I$9:$I$1497))</f>
        <v>0</v>
      </c>
      <c r="V38" s="328">
        <f>SUMPRODUCT(('様式Ⅱ（写真データ）'!$A$9:$A$1497='様式Ⅰ（カメラ設置データ）'!V$33)*('様式Ⅱ（写真データ）'!$G$9:$G$1497='様式Ⅰ（カメラ設置データ）'!$A38)*('様式Ⅱ（写真データ）'!$I$9:$I$1497))</f>
        <v>0</v>
      </c>
      <c r="W38" s="328">
        <f>SUMPRODUCT(('様式Ⅱ（写真データ）'!$A$9:$A$1497='様式Ⅰ（カメラ設置データ）'!W$33)*('様式Ⅱ（写真データ）'!$G$9:$G$1497='様式Ⅰ（カメラ設置データ）'!$A38)*('様式Ⅱ（写真データ）'!$I$9:$I$1497))</f>
        <v>0</v>
      </c>
      <c r="X38" s="328">
        <f>SUMPRODUCT(('様式Ⅱ（写真データ）'!$A$9:$A$1497='様式Ⅰ（カメラ設置データ）'!X$33)*('様式Ⅱ（写真データ）'!$G$9:$G$1497='様式Ⅰ（カメラ設置データ）'!$A38)*('様式Ⅱ（写真データ）'!$I$9:$I$1497))</f>
        <v>0</v>
      </c>
      <c r="Y38" s="328">
        <f>SUMPRODUCT(('様式Ⅱ（写真データ）'!$A$9:$A$1497='様式Ⅰ（カメラ設置データ）'!Y$33)*('様式Ⅱ（写真データ）'!$G$9:$G$1497='様式Ⅰ（カメラ設置データ）'!$A38)*('様式Ⅱ（写真データ）'!$I$9:$I$1497))</f>
        <v>0</v>
      </c>
      <c r="Z38" s="328">
        <f>SUMPRODUCT(('様式Ⅱ（写真データ）'!$A$9:$A$1497='様式Ⅰ（カメラ設置データ）'!Z$33)*('様式Ⅱ（写真データ）'!$G$9:$G$1497='様式Ⅰ（カメラ設置データ）'!$A38)*('様式Ⅱ（写真データ）'!$I$9:$I$1497))</f>
        <v>0</v>
      </c>
      <c r="AA38" s="328">
        <f>SUMPRODUCT(('様式Ⅱ（写真データ）'!$A$9:$A$1497='様式Ⅰ（カメラ設置データ）'!AA$33)*('様式Ⅱ（写真データ）'!$G$9:$G$1497='様式Ⅰ（カメラ設置データ）'!$A38)*('様式Ⅱ（写真データ）'!$I$9:$I$1497))</f>
        <v>0</v>
      </c>
      <c r="AB38" s="328">
        <f>SUMPRODUCT(('様式Ⅱ（写真データ）'!$A$9:$A$1497='様式Ⅰ（カメラ設置データ）'!AB$33)*('様式Ⅱ（写真データ）'!$G$9:$G$1497='様式Ⅰ（カメラ設置データ）'!$A38)*('様式Ⅱ（写真データ）'!$I$9:$I$1497))</f>
        <v>0</v>
      </c>
      <c r="AC38" s="328">
        <f>SUMPRODUCT(('様式Ⅱ（写真データ）'!$A$9:$A$1497='様式Ⅰ（カメラ設置データ）'!AC$33)*('様式Ⅱ（写真データ）'!$G$9:$G$1497='様式Ⅰ（カメラ設置データ）'!$A38)*('様式Ⅱ（写真データ）'!$I$9:$I$1497))</f>
        <v>0</v>
      </c>
      <c r="AD38" s="328">
        <f>SUMPRODUCT(('様式Ⅱ（写真データ）'!$A$9:$A$1497='様式Ⅰ（カメラ設置データ）'!AD$33)*('様式Ⅱ（写真データ）'!$G$9:$G$1497='様式Ⅰ（カメラ設置データ）'!$A38)*('様式Ⅱ（写真データ）'!$I$9:$I$1497))</f>
        <v>0</v>
      </c>
      <c r="AE38" s="328">
        <f>SUMPRODUCT(('様式Ⅱ（写真データ）'!$A$9:$A$1497='様式Ⅰ（カメラ設置データ）'!AE$33)*('様式Ⅱ（写真データ）'!$G$9:$G$1497='様式Ⅰ（カメラ設置データ）'!$A38)*('様式Ⅱ（写真データ）'!$I$9:$I$1497))</f>
        <v>0</v>
      </c>
      <c r="AF38" s="328">
        <f>SUMPRODUCT(('様式Ⅱ（写真データ）'!$A$9:$A$1497='様式Ⅰ（カメラ設置データ）'!AF$33)*('様式Ⅱ（写真データ）'!$G$9:$G$1497='様式Ⅰ（カメラ設置データ）'!$A38)*('様式Ⅱ（写真データ）'!$I$9:$I$1497))</f>
        <v>0</v>
      </c>
      <c r="AG38" s="328">
        <f>SUMPRODUCT(('様式Ⅱ（写真データ）'!$A$9:$A$1497='様式Ⅰ（カメラ設置データ）'!AG$33)*('様式Ⅱ（写真データ）'!$G$9:$G$1497='様式Ⅰ（カメラ設置データ）'!$A38)*('様式Ⅱ（写真データ）'!$I$9:$I$1497))</f>
        <v>0</v>
      </c>
      <c r="AH38" s="328">
        <f>SUMPRODUCT(('様式Ⅱ（写真データ）'!$A$9:$A$1497='様式Ⅰ（カメラ設置データ）'!AH$33)*('様式Ⅱ（写真データ）'!$G$9:$G$1497='様式Ⅰ（カメラ設置データ）'!$A38)*('様式Ⅱ（写真データ）'!$I$9:$I$1497))</f>
        <v>0</v>
      </c>
      <c r="AI38" s="328">
        <f>SUMPRODUCT(('様式Ⅱ（写真データ）'!$A$9:$A$1497='様式Ⅰ（カメラ設置データ）'!AI$33)*('様式Ⅱ（写真データ）'!$G$9:$G$1497='様式Ⅰ（カメラ設置データ）'!$A38)*('様式Ⅱ（写真データ）'!$I$9:$I$1497))</f>
        <v>0</v>
      </c>
      <c r="AJ38" s="328">
        <f>SUMPRODUCT(('様式Ⅱ（写真データ）'!$A$9:$A$1497='様式Ⅰ（カメラ設置データ）'!AJ$33)*('様式Ⅱ（写真データ）'!$G$9:$G$1497='様式Ⅰ（カメラ設置データ）'!$A38)*('様式Ⅱ（写真データ）'!$I$9:$I$1497))</f>
        <v>0</v>
      </c>
      <c r="AK38" s="328">
        <f>SUMPRODUCT(('様式Ⅱ（写真データ）'!$A$9:$A$1497='様式Ⅰ（カメラ設置データ）'!AK$33)*('様式Ⅱ（写真データ）'!$G$9:$G$1497='様式Ⅰ（カメラ設置データ）'!$A38)*('様式Ⅱ（写真データ）'!$I$9:$I$1497))</f>
        <v>0</v>
      </c>
      <c r="AL38" s="328">
        <f>SUMPRODUCT(('様式Ⅱ（写真データ）'!$A$9:$A$1497='様式Ⅰ（カメラ設置データ）'!AL$33)*('様式Ⅱ（写真データ）'!$G$9:$G$1497='様式Ⅰ（カメラ設置データ）'!$A38)*('様式Ⅱ（写真データ）'!$I$9:$I$1497))</f>
        <v>0</v>
      </c>
      <c r="AM38" s="328">
        <f>SUMPRODUCT(('様式Ⅱ（写真データ）'!$A$9:$A$1497='様式Ⅰ（カメラ設置データ）'!AM$33)*('様式Ⅱ（写真データ）'!$G$9:$G$1497='様式Ⅰ（カメラ設置データ）'!$A38)*('様式Ⅱ（写真データ）'!$I$9:$I$1497))</f>
        <v>0</v>
      </c>
      <c r="AN38" s="328">
        <f>SUMPRODUCT(('様式Ⅱ（写真データ）'!$A$9:$A$1497='様式Ⅰ（カメラ設置データ）'!AN$33)*('様式Ⅱ（写真データ）'!$G$9:$G$1497='様式Ⅰ（カメラ設置データ）'!$A38)*('様式Ⅱ（写真データ）'!$I$9:$I$1497))</f>
        <v>0</v>
      </c>
      <c r="AO38" s="328">
        <f>SUMPRODUCT(('様式Ⅱ（写真データ）'!$A$9:$A$1497='様式Ⅰ（カメラ設置データ）'!AO$33)*('様式Ⅱ（写真データ）'!$G$9:$G$1497='様式Ⅰ（カメラ設置データ）'!$A38)*('様式Ⅱ（写真データ）'!$I$9:$I$1497))</f>
        <v>0</v>
      </c>
      <c r="AP38" s="328">
        <f>SUMPRODUCT(('様式Ⅱ（写真データ）'!$A$9:$A$1497='様式Ⅰ（カメラ設置データ）'!AP$33)*('様式Ⅱ（写真データ）'!$G$9:$G$1497='様式Ⅰ（カメラ設置データ）'!$A38)*('様式Ⅱ（写真データ）'!$I$9:$I$1497))</f>
        <v>0</v>
      </c>
    </row>
    <row r="39" spans="1:42" s="40" customFormat="1">
      <c r="A39" s="318" t="s">
        <v>612</v>
      </c>
      <c r="B39" s="325" t="str">
        <f t="shared" si="4"/>
        <v/>
      </c>
      <c r="C39" s="328">
        <f>SUMPRODUCT(('様式Ⅱ（写真データ）'!$A$9:$A$1497='様式Ⅰ（カメラ設置データ）'!C$33)*('様式Ⅱ（写真データ）'!$G$9:$G$1497='様式Ⅰ（カメラ設置データ）'!$A39)*('様式Ⅱ（写真データ）'!$I$9:$I$1497))</f>
        <v>0</v>
      </c>
      <c r="D39" s="328">
        <f>SUMPRODUCT(('様式Ⅱ（写真データ）'!$A$9:$A$1497='様式Ⅰ（カメラ設置データ）'!D$33)*('様式Ⅱ（写真データ）'!$G$9:$G$1497='様式Ⅰ（カメラ設置データ）'!$A39)*('様式Ⅱ（写真データ）'!$I$9:$I$1497))</f>
        <v>0</v>
      </c>
      <c r="E39" s="328">
        <f>SUMPRODUCT(('様式Ⅱ（写真データ）'!$A$9:$A$1497='様式Ⅰ（カメラ設置データ）'!E$33)*('様式Ⅱ（写真データ）'!$G$9:$G$1497='様式Ⅰ（カメラ設置データ）'!$A39)*('様式Ⅱ（写真データ）'!$I$9:$I$1497))</f>
        <v>0</v>
      </c>
      <c r="F39" s="328">
        <f>SUMPRODUCT(('様式Ⅱ（写真データ）'!$A$9:$A$1497='様式Ⅰ（カメラ設置データ）'!F$33)*('様式Ⅱ（写真データ）'!$G$9:$G$1497='様式Ⅰ（カメラ設置データ）'!$A39)*('様式Ⅱ（写真データ）'!$I$9:$I$1497))</f>
        <v>0</v>
      </c>
      <c r="G39" s="328">
        <f>SUMPRODUCT(('様式Ⅱ（写真データ）'!$A$9:$A$1497='様式Ⅰ（カメラ設置データ）'!G$33)*('様式Ⅱ（写真データ）'!$G$9:$G$1497='様式Ⅰ（カメラ設置データ）'!$A39)*('様式Ⅱ（写真データ）'!$I$9:$I$1497))</f>
        <v>0</v>
      </c>
      <c r="H39" s="328">
        <f>SUMPRODUCT(('様式Ⅱ（写真データ）'!$A$9:$A$1497='様式Ⅰ（カメラ設置データ）'!H$33)*('様式Ⅱ（写真データ）'!$G$9:$G$1497='様式Ⅰ（カメラ設置データ）'!$A39)*('様式Ⅱ（写真データ）'!$I$9:$I$1497))</f>
        <v>0</v>
      </c>
      <c r="I39" s="328">
        <f>SUMPRODUCT(('様式Ⅱ（写真データ）'!$A$9:$A$1497='様式Ⅰ（カメラ設置データ）'!I$33)*('様式Ⅱ（写真データ）'!$G$9:$G$1497='様式Ⅰ（カメラ設置データ）'!$A39)*('様式Ⅱ（写真データ）'!$I$9:$I$1497))</f>
        <v>0</v>
      </c>
      <c r="J39" s="328">
        <f>SUMPRODUCT(('様式Ⅱ（写真データ）'!$A$9:$A$1497='様式Ⅰ（カメラ設置データ）'!J$33)*('様式Ⅱ（写真データ）'!$G$9:$G$1497='様式Ⅰ（カメラ設置データ）'!$A39)*('様式Ⅱ（写真データ）'!$I$9:$I$1497))</f>
        <v>0</v>
      </c>
      <c r="K39" s="328">
        <f>SUMPRODUCT(('様式Ⅱ（写真データ）'!$A$9:$A$1497='様式Ⅰ（カメラ設置データ）'!K$33)*('様式Ⅱ（写真データ）'!$G$9:$G$1497='様式Ⅰ（カメラ設置データ）'!$A39)*('様式Ⅱ（写真データ）'!$I$9:$I$1497))</f>
        <v>0</v>
      </c>
      <c r="L39" s="328">
        <f>SUMPRODUCT(('様式Ⅱ（写真データ）'!$A$9:$A$1497='様式Ⅰ（カメラ設置データ）'!L$33)*('様式Ⅱ（写真データ）'!$G$9:$G$1497='様式Ⅰ（カメラ設置データ）'!$A39)*('様式Ⅱ（写真データ）'!$I$9:$I$1497))</f>
        <v>0</v>
      </c>
      <c r="M39" s="328">
        <f>SUMPRODUCT(('様式Ⅱ（写真データ）'!$A$9:$A$1497='様式Ⅰ（カメラ設置データ）'!M$33)*('様式Ⅱ（写真データ）'!$G$9:$G$1497='様式Ⅰ（カメラ設置データ）'!$A39)*('様式Ⅱ（写真データ）'!$I$9:$I$1497))</f>
        <v>0</v>
      </c>
      <c r="N39" s="328">
        <f>SUMPRODUCT(('様式Ⅱ（写真データ）'!$A$9:$A$1497='様式Ⅰ（カメラ設置データ）'!N$33)*('様式Ⅱ（写真データ）'!$G$9:$G$1497='様式Ⅰ（カメラ設置データ）'!$A39)*('様式Ⅱ（写真データ）'!$I$9:$I$1497))</f>
        <v>0</v>
      </c>
      <c r="O39" s="328">
        <f>SUMPRODUCT(('様式Ⅱ（写真データ）'!$A$9:$A$1497='様式Ⅰ（カメラ設置データ）'!O$33)*('様式Ⅱ（写真データ）'!$G$9:$G$1497='様式Ⅰ（カメラ設置データ）'!$A39)*('様式Ⅱ（写真データ）'!$I$9:$I$1497))</f>
        <v>0</v>
      </c>
      <c r="P39" s="328">
        <f>SUMPRODUCT(('様式Ⅱ（写真データ）'!$A$9:$A$1497='様式Ⅰ（カメラ設置データ）'!P$33)*('様式Ⅱ（写真データ）'!$G$9:$G$1497='様式Ⅰ（カメラ設置データ）'!$A39)*('様式Ⅱ（写真データ）'!$I$9:$I$1497))</f>
        <v>0</v>
      </c>
      <c r="Q39" s="328">
        <f>SUMPRODUCT(('様式Ⅱ（写真データ）'!$A$9:$A$1497='様式Ⅰ（カメラ設置データ）'!Q$33)*('様式Ⅱ（写真データ）'!$G$9:$G$1497='様式Ⅰ（カメラ設置データ）'!$A39)*('様式Ⅱ（写真データ）'!$I$9:$I$1497))</f>
        <v>0</v>
      </c>
      <c r="R39" s="328">
        <f>SUMPRODUCT(('様式Ⅱ（写真データ）'!$A$9:$A$1497='様式Ⅰ（カメラ設置データ）'!R$33)*('様式Ⅱ（写真データ）'!$G$9:$G$1497='様式Ⅰ（カメラ設置データ）'!$A39)*('様式Ⅱ（写真データ）'!$I$9:$I$1497))</f>
        <v>0</v>
      </c>
      <c r="S39" s="328">
        <f>SUMPRODUCT(('様式Ⅱ（写真データ）'!$A$9:$A$1497='様式Ⅰ（カメラ設置データ）'!S$33)*('様式Ⅱ（写真データ）'!$G$9:$G$1497='様式Ⅰ（カメラ設置データ）'!$A39)*('様式Ⅱ（写真データ）'!$I$9:$I$1497))</f>
        <v>0</v>
      </c>
      <c r="T39" s="328">
        <f>SUMPRODUCT(('様式Ⅱ（写真データ）'!$A$9:$A$1497='様式Ⅰ（カメラ設置データ）'!T$33)*('様式Ⅱ（写真データ）'!$G$9:$G$1497='様式Ⅰ（カメラ設置データ）'!$A39)*('様式Ⅱ（写真データ）'!$I$9:$I$1497))</f>
        <v>0</v>
      </c>
      <c r="U39" s="328">
        <f>SUMPRODUCT(('様式Ⅱ（写真データ）'!$A$9:$A$1497='様式Ⅰ（カメラ設置データ）'!U$33)*('様式Ⅱ（写真データ）'!$G$9:$G$1497='様式Ⅰ（カメラ設置データ）'!$A39)*('様式Ⅱ（写真データ）'!$I$9:$I$1497))</f>
        <v>0</v>
      </c>
      <c r="V39" s="328">
        <f>SUMPRODUCT(('様式Ⅱ（写真データ）'!$A$9:$A$1497='様式Ⅰ（カメラ設置データ）'!V$33)*('様式Ⅱ（写真データ）'!$G$9:$G$1497='様式Ⅰ（カメラ設置データ）'!$A39)*('様式Ⅱ（写真データ）'!$I$9:$I$1497))</f>
        <v>0</v>
      </c>
      <c r="W39" s="328">
        <f>SUMPRODUCT(('様式Ⅱ（写真データ）'!$A$9:$A$1497='様式Ⅰ（カメラ設置データ）'!W$33)*('様式Ⅱ（写真データ）'!$G$9:$G$1497='様式Ⅰ（カメラ設置データ）'!$A39)*('様式Ⅱ（写真データ）'!$I$9:$I$1497))</f>
        <v>0</v>
      </c>
      <c r="X39" s="328">
        <f>SUMPRODUCT(('様式Ⅱ（写真データ）'!$A$9:$A$1497='様式Ⅰ（カメラ設置データ）'!X$33)*('様式Ⅱ（写真データ）'!$G$9:$G$1497='様式Ⅰ（カメラ設置データ）'!$A39)*('様式Ⅱ（写真データ）'!$I$9:$I$1497))</f>
        <v>0</v>
      </c>
      <c r="Y39" s="328">
        <f>SUMPRODUCT(('様式Ⅱ（写真データ）'!$A$9:$A$1497='様式Ⅰ（カメラ設置データ）'!Y$33)*('様式Ⅱ（写真データ）'!$G$9:$G$1497='様式Ⅰ（カメラ設置データ）'!$A39)*('様式Ⅱ（写真データ）'!$I$9:$I$1497))</f>
        <v>0</v>
      </c>
      <c r="Z39" s="328">
        <f>SUMPRODUCT(('様式Ⅱ（写真データ）'!$A$9:$A$1497='様式Ⅰ（カメラ設置データ）'!Z$33)*('様式Ⅱ（写真データ）'!$G$9:$G$1497='様式Ⅰ（カメラ設置データ）'!$A39)*('様式Ⅱ（写真データ）'!$I$9:$I$1497))</f>
        <v>0</v>
      </c>
      <c r="AA39" s="328">
        <f>SUMPRODUCT(('様式Ⅱ（写真データ）'!$A$9:$A$1497='様式Ⅰ（カメラ設置データ）'!AA$33)*('様式Ⅱ（写真データ）'!$G$9:$G$1497='様式Ⅰ（カメラ設置データ）'!$A39)*('様式Ⅱ（写真データ）'!$I$9:$I$1497))</f>
        <v>0</v>
      </c>
      <c r="AB39" s="328">
        <f>SUMPRODUCT(('様式Ⅱ（写真データ）'!$A$9:$A$1497='様式Ⅰ（カメラ設置データ）'!AB$33)*('様式Ⅱ（写真データ）'!$G$9:$G$1497='様式Ⅰ（カメラ設置データ）'!$A39)*('様式Ⅱ（写真データ）'!$I$9:$I$1497))</f>
        <v>0</v>
      </c>
      <c r="AC39" s="328">
        <f>SUMPRODUCT(('様式Ⅱ（写真データ）'!$A$9:$A$1497='様式Ⅰ（カメラ設置データ）'!AC$33)*('様式Ⅱ（写真データ）'!$G$9:$G$1497='様式Ⅰ（カメラ設置データ）'!$A39)*('様式Ⅱ（写真データ）'!$I$9:$I$1497))</f>
        <v>0</v>
      </c>
      <c r="AD39" s="328">
        <f>SUMPRODUCT(('様式Ⅱ（写真データ）'!$A$9:$A$1497='様式Ⅰ（カメラ設置データ）'!AD$33)*('様式Ⅱ（写真データ）'!$G$9:$G$1497='様式Ⅰ（カメラ設置データ）'!$A39)*('様式Ⅱ（写真データ）'!$I$9:$I$1497))</f>
        <v>0</v>
      </c>
      <c r="AE39" s="328">
        <f>SUMPRODUCT(('様式Ⅱ（写真データ）'!$A$9:$A$1497='様式Ⅰ（カメラ設置データ）'!AE$33)*('様式Ⅱ（写真データ）'!$G$9:$G$1497='様式Ⅰ（カメラ設置データ）'!$A39)*('様式Ⅱ（写真データ）'!$I$9:$I$1497))</f>
        <v>0</v>
      </c>
      <c r="AF39" s="328">
        <f>SUMPRODUCT(('様式Ⅱ（写真データ）'!$A$9:$A$1497='様式Ⅰ（カメラ設置データ）'!AF$33)*('様式Ⅱ（写真データ）'!$G$9:$G$1497='様式Ⅰ（カメラ設置データ）'!$A39)*('様式Ⅱ（写真データ）'!$I$9:$I$1497))</f>
        <v>0</v>
      </c>
      <c r="AG39" s="328">
        <f>SUMPRODUCT(('様式Ⅱ（写真データ）'!$A$9:$A$1497='様式Ⅰ（カメラ設置データ）'!AG$33)*('様式Ⅱ（写真データ）'!$G$9:$G$1497='様式Ⅰ（カメラ設置データ）'!$A39)*('様式Ⅱ（写真データ）'!$I$9:$I$1497))</f>
        <v>0</v>
      </c>
      <c r="AH39" s="328">
        <f>SUMPRODUCT(('様式Ⅱ（写真データ）'!$A$9:$A$1497='様式Ⅰ（カメラ設置データ）'!AH$33)*('様式Ⅱ（写真データ）'!$G$9:$G$1497='様式Ⅰ（カメラ設置データ）'!$A39)*('様式Ⅱ（写真データ）'!$I$9:$I$1497))</f>
        <v>0</v>
      </c>
      <c r="AI39" s="328">
        <f>SUMPRODUCT(('様式Ⅱ（写真データ）'!$A$9:$A$1497='様式Ⅰ（カメラ設置データ）'!AI$33)*('様式Ⅱ（写真データ）'!$G$9:$G$1497='様式Ⅰ（カメラ設置データ）'!$A39)*('様式Ⅱ（写真データ）'!$I$9:$I$1497))</f>
        <v>0</v>
      </c>
      <c r="AJ39" s="328">
        <f>SUMPRODUCT(('様式Ⅱ（写真データ）'!$A$9:$A$1497='様式Ⅰ（カメラ設置データ）'!AJ$33)*('様式Ⅱ（写真データ）'!$G$9:$G$1497='様式Ⅰ（カメラ設置データ）'!$A39)*('様式Ⅱ（写真データ）'!$I$9:$I$1497))</f>
        <v>0</v>
      </c>
      <c r="AK39" s="328">
        <f>SUMPRODUCT(('様式Ⅱ（写真データ）'!$A$9:$A$1497='様式Ⅰ（カメラ設置データ）'!AK$33)*('様式Ⅱ（写真データ）'!$G$9:$G$1497='様式Ⅰ（カメラ設置データ）'!$A39)*('様式Ⅱ（写真データ）'!$I$9:$I$1497))</f>
        <v>0</v>
      </c>
      <c r="AL39" s="328">
        <f>SUMPRODUCT(('様式Ⅱ（写真データ）'!$A$9:$A$1497='様式Ⅰ（カメラ設置データ）'!AL$33)*('様式Ⅱ（写真データ）'!$G$9:$G$1497='様式Ⅰ（カメラ設置データ）'!$A39)*('様式Ⅱ（写真データ）'!$I$9:$I$1497))</f>
        <v>0</v>
      </c>
      <c r="AM39" s="328">
        <f>SUMPRODUCT(('様式Ⅱ（写真データ）'!$A$9:$A$1497='様式Ⅰ（カメラ設置データ）'!AM$33)*('様式Ⅱ（写真データ）'!$G$9:$G$1497='様式Ⅰ（カメラ設置データ）'!$A39)*('様式Ⅱ（写真データ）'!$I$9:$I$1497))</f>
        <v>0</v>
      </c>
      <c r="AN39" s="328">
        <f>SUMPRODUCT(('様式Ⅱ（写真データ）'!$A$9:$A$1497='様式Ⅰ（カメラ設置データ）'!AN$33)*('様式Ⅱ（写真データ）'!$G$9:$G$1497='様式Ⅰ（カメラ設置データ）'!$A39)*('様式Ⅱ（写真データ）'!$I$9:$I$1497))</f>
        <v>0</v>
      </c>
      <c r="AO39" s="328">
        <f>SUMPRODUCT(('様式Ⅱ（写真データ）'!$A$9:$A$1497='様式Ⅰ（カメラ設置データ）'!AO$33)*('様式Ⅱ（写真データ）'!$G$9:$G$1497='様式Ⅰ（カメラ設置データ）'!$A39)*('様式Ⅱ（写真データ）'!$I$9:$I$1497))</f>
        <v>0</v>
      </c>
      <c r="AP39" s="328">
        <f>SUMPRODUCT(('様式Ⅱ（写真データ）'!$A$9:$A$1497='様式Ⅰ（カメラ設置データ）'!AP$33)*('様式Ⅱ（写真データ）'!$G$9:$G$1497='様式Ⅰ（カメラ設置データ）'!$A39)*('様式Ⅱ（写真データ）'!$I$9:$I$1497))</f>
        <v>0</v>
      </c>
    </row>
    <row r="40" spans="1:42" s="40" customFormat="1">
      <c r="A40" s="318" t="s">
        <v>613</v>
      </c>
      <c r="B40" s="325" t="str">
        <f t="shared" si="4"/>
        <v/>
      </c>
      <c r="C40" s="328">
        <f>SUMPRODUCT(('様式Ⅱ（写真データ）'!$A$9:$A$1497='様式Ⅰ（カメラ設置データ）'!C$33)*('様式Ⅱ（写真データ）'!$G$9:$G$1497='様式Ⅰ（カメラ設置データ）'!$A40)*('様式Ⅱ（写真データ）'!$I$9:$I$1497))</f>
        <v>0</v>
      </c>
      <c r="D40" s="328">
        <f>SUMPRODUCT(('様式Ⅱ（写真データ）'!$A$9:$A$1497='様式Ⅰ（カメラ設置データ）'!D$33)*('様式Ⅱ（写真データ）'!$G$9:$G$1497='様式Ⅰ（カメラ設置データ）'!$A40)*('様式Ⅱ（写真データ）'!$I$9:$I$1497))</f>
        <v>0</v>
      </c>
      <c r="E40" s="328">
        <f>SUMPRODUCT(('様式Ⅱ（写真データ）'!$A$9:$A$1497='様式Ⅰ（カメラ設置データ）'!E$33)*('様式Ⅱ（写真データ）'!$G$9:$G$1497='様式Ⅰ（カメラ設置データ）'!$A40)*('様式Ⅱ（写真データ）'!$I$9:$I$1497))</f>
        <v>0</v>
      </c>
      <c r="F40" s="328">
        <f>SUMPRODUCT(('様式Ⅱ（写真データ）'!$A$9:$A$1497='様式Ⅰ（カメラ設置データ）'!F$33)*('様式Ⅱ（写真データ）'!$G$9:$G$1497='様式Ⅰ（カメラ設置データ）'!$A40)*('様式Ⅱ（写真データ）'!$I$9:$I$1497))</f>
        <v>0</v>
      </c>
      <c r="G40" s="328">
        <f>SUMPRODUCT(('様式Ⅱ（写真データ）'!$A$9:$A$1497='様式Ⅰ（カメラ設置データ）'!G$33)*('様式Ⅱ（写真データ）'!$G$9:$G$1497='様式Ⅰ（カメラ設置データ）'!$A40)*('様式Ⅱ（写真データ）'!$I$9:$I$1497))</f>
        <v>0</v>
      </c>
      <c r="H40" s="328">
        <f>SUMPRODUCT(('様式Ⅱ（写真データ）'!$A$9:$A$1497='様式Ⅰ（カメラ設置データ）'!H$33)*('様式Ⅱ（写真データ）'!$G$9:$G$1497='様式Ⅰ（カメラ設置データ）'!$A40)*('様式Ⅱ（写真データ）'!$I$9:$I$1497))</f>
        <v>0</v>
      </c>
      <c r="I40" s="328">
        <f>SUMPRODUCT(('様式Ⅱ（写真データ）'!$A$9:$A$1497='様式Ⅰ（カメラ設置データ）'!I$33)*('様式Ⅱ（写真データ）'!$G$9:$G$1497='様式Ⅰ（カメラ設置データ）'!$A40)*('様式Ⅱ（写真データ）'!$I$9:$I$1497))</f>
        <v>0</v>
      </c>
      <c r="J40" s="328">
        <f>SUMPRODUCT(('様式Ⅱ（写真データ）'!$A$9:$A$1497='様式Ⅰ（カメラ設置データ）'!J$33)*('様式Ⅱ（写真データ）'!$G$9:$G$1497='様式Ⅰ（カメラ設置データ）'!$A40)*('様式Ⅱ（写真データ）'!$I$9:$I$1497))</f>
        <v>0</v>
      </c>
      <c r="K40" s="328">
        <f>SUMPRODUCT(('様式Ⅱ（写真データ）'!$A$9:$A$1497='様式Ⅰ（カメラ設置データ）'!K$33)*('様式Ⅱ（写真データ）'!$G$9:$G$1497='様式Ⅰ（カメラ設置データ）'!$A40)*('様式Ⅱ（写真データ）'!$I$9:$I$1497))</f>
        <v>0</v>
      </c>
      <c r="L40" s="328">
        <f>SUMPRODUCT(('様式Ⅱ（写真データ）'!$A$9:$A$1497='様式Ⅰ（カメラ設置データ）'!L$33)*('様式Ⅱ（写真データ）'!$G$9:$G$1497='様式Ⅰ（カメラ設置データ）'!$A40)*('様式Ⅱ（写真データ）'!$I$9:$I$1497))</f>
        <v>0</v>
      </c>
      <c r="M40" s="328">
        <f>SUMPRODUCT(('様式Ⅱ（写真データ）'!$A$9:$A$1497='様式Ⅰ（カメラ設置データ）'!M$33)*('様式Ⅱ（写真データ）'!$G$9:$G$1497='様式Ⅰ（カメラ設置データ）'!$A40)*('様式Ⅱ（写真データ）'!$I$9:$I$1497))</f>
        <v>0</v>
      </c>
      <c r="N40" s="328">
        <f>SUMPRODUCT(('様式Ⅱ（写真データ）'!$A$9:$A$1497='様式Ⅰ（カメラ設置データ）'!N$33)*('様式Ⅱ（写真データ）'!$G$9:$G$1497='様式Ⅰ（カメラ設置データ）'!$A40)*('様式Ⅱ（写真データ）'!$I$9:$I$1497))</f>
        <v>0</v>
      </c>
      <c r="O40" s="328">
        <f>SUMPRODUCT(('様式Ⅱ（写真データ）'!$A$9:$A$1497='様式Ⅰ（カメラ設置データ）'!O$33)*('様式Ⅱ（写真データ）'!$G$9:$G$1497='様式Ⅰ（カメラ設置データ）'!$A40)*('様式Ⅱ（写真データ）'!$I$9:$I$1497))</f>
        <v>0</v>
      </c>
      <c r="P40" s="328">
        <f>SUMPRODUCT(('様式Ⅱ（写真データ）'!$A$9:$A$1497='様式Ⅰ（カメラ設置データ）'!P$33)*('様式Ⅱ（写真データ）'!$G$9:$G$1497='様式Ⅰ（カメラ設置データ）'!$A40)*('様式Ⅱ（写真データ）'!$I$9:$I$1497))</f>
        <v>0</v>
      </c>
      <c r="Q40" s="328">
        <f>SUMPRODUCT(('様式Ⅱ（写真データ）'!$A$9:$A$1497='様式Ⅰ（カメラ設置データ）'!Q$33)*('様式Ⅱ（写真データ）'!$G$9:$G$1497='様式Ⅰ（カメラ設置データ）'!$A40)*('様式Ⅱ（写真データ）'!$I$9:$I$1497))</f>
        <v>0</v>
      </c>
      <c r="R40" s="328">
        <f>SUMPRODUCT(('様式Ⅱ（写真データ）'!$A$9:$A$1497='様式Ⅰ（カメラ設置データ）'!R$33)*('様式Ⅱ（写真データ）'!$G$9:$G$1497='様式Ⅰ（カメラ設置データ）'!$A40)*('様式Ⅱ（写真データ）'!$I$9:$I$1497))</f>
        <v>0</v>
      </c>
      <c r="S40" s="328">
        <f>SUMPRODUCT(('様式Ⅱ（写真データ）'!$A$9:$A$1497='様式Ⅰ（カメラ設置データ）'!S$33)*('様式Ⅱ（写真データ）'!$G$9:$G$1497='様式Ⅰ（カメラ設置データ）'!$A40)*('様式Ⅱ（写真データ）'!$I$9:$I$1497))</f>
        <v>0</v>
      </c>
      <c r="T40" s="328">
        <f>SUMPRODUCT(('様式Ⅱ（写真データ）'!$A$9:$A$1497='様式Ⅰ（カメラ設置データ）'!T$33)*('様式Ⅱ（写真データ）'!$G$9:$G$1497='様式Ⅰ（カメラ設置データ）'!$A40)*('様式Ⅱ（写真データ）'!$I$9:$I$1497))</f>
        <v>0</v>
      </c>
      <c r="U40" s="328">
        <f>SUMPRODUCT(('様式Ⅱ（写真データ）'!$A$9:$A$1497='様式Ⅰ（カメラ設置データ）'!U$33)*('様式Ⅱ（写真データ）'!$G$9:$G$1497='様式Ⅰ（カメラ設置データ）'!$A40)*('様式Ⅱ（写真データ）'!$I$9:$I$1497))</f>
        <v>0</v>
      </c>
      <c r="V40" s="328">
        <f>SUMPRODUCT(('様式Ⅱ（写真データ）'!$A$9:$A$1497='様式Ⅰ（カメラ設置データ）'!V$33)*('様式Ⅱ（写真データ）'!$G$9:$G$1497='様式Ⅰ（カメラ設置データ）'!$A40)*('様式Ⅱ（写真データ）'!$I$9:$I$1497))</f>
        <v>0</v>
      </c>
      <c r="W40" s="328">
        <f>SUMPRODUCT(('様式Ⅱ（写真データ）'!$A$9:$A$1497='様式Ⅰ（カメラ設置データ）'!W$33)*('様式Ⅱ（写真データ）'!$G$9:$G$1497='様式Ⅰ（カメラ設置データ）'!$A40)*('様式Ⅱ（写真データ）'!$I$9:$I$1497))</f>
        <v>0</v>
      </c>
      <c r="X40" s="328">
        <f>SUMPRODUCT(('様式Ⅱ（写真データ）'!$A$9:$A$1497='様式Ⅰ（カメラ設置データ）'!X$33)*('様式Ⅱ（写真データ）'!$G$9:$G$1497='様式Ⅰ（カメラ設置データ）'!$A40)*('様式Ⅱ（写真データ）'!$I$9:$I$1497))</f>
        <v>0</v>
      </c>
      <c r="Y40" s="328">
        <f>SUMPRODUCT(('様式Ⅱ（写真データ）'!$A$9:$A$1497='様式Ⅰ（カメラ設置データ）'!Y$33)*('様式Ⅱ（写真データ）'!$G$9:$G$1497='様式Ⅰ（カメラ設置データ）'!$A40)*('様式Ⅱ（写真データ）'!$I$9:$I$1497))</f>
        <v>0</v>
      </c>
      <c r="Z40" s="328">
        <f>SUMPRODUCT(('様式Ⅱ（写真データ）'!$A$9:$A$1497='様式Ⅰ（カメラ設置データ）'!Z$33)*('様式Ⅱ（写真データ）'!$G$9:$G$1497='様式Ⅰ（カメラ設置データ）'!$A40)*('様式Ⅱ（写真データ）'!$I$9:$I$1497))</f>
        <v>0</v>
      </c>
      <c r="AA40" s="328">
        <f>SUMPRODUCT(('様式Ⅱ（写真データ）'!$A$9:$A$1497='様式Ⅰ（カメラ設置データ）'!AA$33)*('様式Ⅱ（写真データ）'!$G$9:$G$1497='様式Ⅰ（カメラ設置データ）'!$A40)*('様式Ⅱ（写真データ）'!$I$9:$I$1497))</f>
        <v>0</v>
      </c>
      <c r="AB40" s="328">
        <f>SUMPRODUCT(('様式Ⅱ（写真データ）'!$A$9:$A$1497='様式Ⅰ（カメラ設置データ）'!AB$33)*('様式Ⅱ（写真データ）'!$G$9:$G$1497='様式Ⅰ（カメラ設置データ）'!$A40)*('様式Ⅱ（写真データ）'!$I$9:$I$1497))</f>
        <v>0</v>
      </c>
      <c r="AC40" s="328">
        <f>SUMPRODUCT(('様式Ⅱ（写真データ）'!$A$9:$A$1497='様式Ⅰ（カメラ設置データ）'!AC$33)*('様式Ⅱ（写真データ）'!$G$9:$G$1497='様式Ⅰ（カメラ設置データ）'!$A40)*('様式Ⅱ（写真データ）'!$I$9:$I$1497))</f>
        <v>0</v>
      </c>
      <c r="AD40" s="328">
        <f>SUMPRODUCT(('様式Ⅱ（写真データ）'!$A$9:$A$1497='様式Ⅰ（カメラ設置データ）'!AD$33)*('様式Ⅱ（写真データ）'!$G$9:$G$1497='様式Ⅰ（カメラ設置データ）'!$A40)*('様式Ⅱ（写真データ）'!$I$9:$I$1497))</f>
        <v>0</v>
      </c>
      <c r="AE40" s="328">
        <f>SUMPRODUCT(('様式Ⅱ（写真データ）'!$A$9:$A$1497='様式Ⅰ（カメラ設置データ）'!AE$33)*('様式Ⅱ（写真データ）'!$G$9:$G$1497='様式Ⅰ（カメラ設置データ）'!$A40)*('様式Ⅱ（写真データ）'!$I$9:$I$1497))</f>
        <v>0</v>
      </c>
      <c r="AF40" s="328">
        <f>SUMPRODUCT(('様式Ⅱ（写真データ）'!$A$9:$A$1497='様式Ⅰ（カメラ設置データ）'!AF$33)*('様式Ⅱ（写真データ）'!$G$9:$G$1497='様式Ⅰ（カメラ設置データ）'!$A40)*('様式Ⅱ（写真データ）'!$I$9:$I$1497))</f>
        <v>0</v>
      </c>
      <c r="AG40" s="328">
        <f>SUMPRODUCT(('様式Ⅱ（写真データ）'!$A$9:$A$1497='様式Ⅰ（カメラ設置データ）'!AG$33)*('様式Ⅱ（写真データ）'!$G$9:$G$1497='様式Ⅰ（カメラ設置データ）'!$A40)*('様式Ⅱ（写真データ）'!$I$9:$I$1497))</f>
        <v>0</v>
      </c>
      <c r="AH40" s="328">
        <f>SUMPRODUCT(('様式Ⅱ（写真データ）'!$A$9:$A$1497='様式Ⅰ（カメラ設置データ）'!AH$33)*('様式Ⅱ（写真データ）'!$G$9:$G$1497='様式Ⅰ（カメラ設置データ）'!$A40)*('様式Ⅱ（写真データ）'!$I$9:$I$1497))</f>
        <v>0</v>
      </c>
      <c r="AI40" s="328">
        <f>SUMPRODUCT(('様式Ⅱ（写真データ）'!$A$9:$A$1497='様式Ⅰ（カメラ設置データ）'!AI$33)*('様式Ⅱ（写真データ）'!$G$9:$G$1497='様式Ⅰ（カメラ設置データ）'!$A40)*('様式Ⅱ（写真データ）'!$I$9:$I$1497))</f>
        <v>0</v>
      </c>
      <c r="AJ40" s="328">
        <f>SUMPRODUCT(('様式Ⅱ（写真データ）'!$A$9:$A$1497='様式Ⅰ（カメラ設置データ）'!AJ$33)*('様式Ⅱ（写真データ）'!$G$9:$G$1497='様式Ⅰ（カメラ設置データ）'!$A40)*('様式Ⅱ（写真データ）'!$I$9:$I$1497))</f>
        <v>0</v>
      </c>
      <c r="AK40" s="328">
        <f>SUMPRODUCT(('様式Ⅱ（写真データ）'!$A$9:$A$1497='様式Ⅰ（カメラ設置データ）'!AK$33)*('様式Ⅱ（写真データ）'!$G$9:$G$1497='様式Ⅰ（カメラ設置データ）'!$A40)*('様式Ⅱ（写真データ）'!$I$9:$I$1497))</f>
        <v>0</v>
      </c>
      <c r="AL40" s="328">
        <f>SUMPRODUCT(('様式Ⅱ（写真データ）'!$A$9:$A$1497='様式Ⅰ（カメラ設置データ）'!AL$33)*('様式Ⅱ（写真データ）'!$G$9:$G$1497='様式Ⅰ（カメラ設置データ）'!$A40)*('様式Ⅱ（写真データ）'!$I$9:$I$1497))</f>
        <v>0</v>
      </c>
      <c r="AM40" s="328">
        <f>SUMPRODUCT(('様式Ⅱ（写真データ）'!$A$9:$A$1497='様式Ⅰ（カメラ設置データ）'!AM$33)*('様式Ⅱ（写真データ）'!$G$9:$G$1497='様式Ⅰ（カメラ設置データ）'!$A40)*('様式Ⅱ（写真データ）'!$I$9:$I$1497))</f>
        <v>0</v>
      </c>
      <c r="AN40" s="328">
        <f>SUMPRODUCT(('様式Ⅱ（写真データ）'!$A$9:$A$1497='様式Ⅰ（カメラ設置データ）'!AN$33)*('様式Ⅱ（写真データ）'!$G$9:$G$1497='様式Ⅰ（カメラ設置データ）'!$A40)*('様式Ⅱ（写真データ）'!$I$9:$I$1497))</f>
        <v>0</v>
      </c>
      <c r="AO40" s="328">
        <f>SUMPRODUCT(('様式Ⅱ（写真データ）'!$A$9:$A$1497='様式Ⅰ（カメラ設置データ）'!AO$33)*('様式Ⅱ（写真データ）'!$G$9:$G$1497='様式Ⅰ（カメラ設置データ）'!$A40)*('様式Ⅱ（写真データ）'!$I$9:$I$1497))</f>
        <v>0</v>
      </c>
      <c r="AP40" s="328">
        <f>SUMPRODUCT(('様式Ⅱ（写真データ）'!$A$9:$A$1497='様式Ⅰ（カメラ設置データ）'!AP$33)*('様式Ⅱ（写真データ）'!$G$9:$G$1497='様式Ⅰ（カメラ設置データ）'!$A40)*('様式Ⅱ（写真データ）'!$I$9:$I$1497))</f>
        <v>0</v>
      </c>
    </row>
    <row r="41" spans="1:42" s="40" customFormat="1">
      <c r="A41" s="318" t="s">
        <v>614</v>
      </c>
      <c r="B41" s="325" t="str">
        <f t="shared" si="4"/>
        <v/>
      </c>
      <c r="C41" s="328">
        <f>SUMPRODUCT(('様式Ⅱ（写真データ）'!$A$9:$A$1497='様式Ⅰ（カメラ設置データ）'!C$33)*('様式Ⅱ（写真データ）'!$G$9:$G$1497='様式Ⅰ（カメラ設置データ）'!$A41)*('様式Ⅱ（写真データ）'!$I$9:$I$1497))</f>
        <v>0</v>
      </c>
      <c r="D41" s="328">
        <f>SUMPRODUCT(('様式Ⅱ（写真データ）'!$A$9:$A$1497='様式Ⅰ（カメラ設置データ）'!D$33)*('様式Ⅱ（写真データ）'!$G$9:$G$1497='様式Ⅰ（カメラ設置データ）'!$A41)*('様式Ⅱ（写真データ）'!$I$9:$I$1497))</f>
        <v>0</v>
      </c>
      <c r="E41" s="328">
        <f>SUMPRODUCT(('様式Ⅱ（写真データ）'!$A$9:$A$1497='様式Ⅰ（カメラ設置データ）'!E$33)*('様式Ⅱ（写真データ）'!$G$9:$G$1497='様式Ⅰ（カメラ設置データ）'!$A41)*('様式Ⅱ（写真データ）'!$I$9:$I$1497))</f>
        <v>0</v>
      </c>
      <c r="F41" s="328">
        <f>SUMPRODUCT(('様式Ⅱ（写真データ）'!$A$9:$A$1497='様式Ⅰ（カメラ設置データ）'!F$33)*('様式Ⅱ（写真データ）'!$G$9:$G$1497='様式Ⅰ（カメラ設置データ）'!$A41)*('様式Ⅱ（写真データ）'!$I$9:$I$1497))</f>
        <v>0</v>
      </c>
      <c r="G41" s="328">
        <f>SUMPRODUCT(('様式Ⅱ（写真データ）'!$A$9:$A$1497='様式Ⅰ（カメラ設置データ）'!G$33)*('様式Ⅱ（写真データ）'!$G$9:$G$1497='様式Ⅰ（カメラ設置データ）'!$A41)*('様式Ⅱ（写真データ）'!$I$9:$I$1497))</f>
        <v>0</v>
      </c>
      <c r="H41" s="328">
        <f>SUMPRODUCT(('様式Ⅱ（写真データ）'!$A$9:$A$1497='様式Ⅰ（カメラ設置データ）'!H$33)*('様式Ⅱ（写真データ）'!$G$9:$G$1497='様式Ⅰ（カメラ設置データ）'!$A41)*('様式Ⅱ（写真データ）'!$I$9:$I$1497))</f>
        <v>0</v>
      </c>
      <c r="I41" s="328">
        <f>SUMPRODUCT(('様式Ⅱ（写真データ）'!$A$9:$A$1497='様式Ⅰ（カメラ設置データ）'!I$33)*('様式Ⅱ（写真データ）'!$G$9:$G$1497='様式Ⅰ（カメラ設置データ）'!$A41)*('様式Ⅱ（写真データ）'!$I$9:$I$1497))</f>
        <v>0</v>
      </c>
      <c r="J41" s="328">
        <f>SUMPRODUCT(('様式Ⅱ（写真データ）'!$A$9:$A$1497='様式Ⅰ（カメラ設置データ）'!J$33)*('様式Ⅱ（写真データ）'!$G$9:$G$1497='様式Ⅰ（カメラ設置データ）'!$A41)*('様式Ⅱ（写真データ）'!$I$9:$I$1497))</f>
        <v>0</v>
      </c>
      <c r="K41" s="328">
        <f>SUMPRODUCT(('様式Ⅱ（写真データ）'!$A$9:$A$1497='様式Ⅰ（カメラ設置データ）'!K$33)*('様式Ⅱ（写真データ）'!$G$9:$G$1497='様式Ⅰ（カメラ設置データ）'!$A41)*('様式Ⅱ（写真データ）'!$I$9:$I$1497))</f>
        <v>0</v>
      </c>
      <c r="L41" s="328">
        <f>SUMPRODUCT(('様式Ⅱ（写真データ）'!$A$9:$A$1497='様式Ⅰ（カメラ設置データ）'!L$33)*('様式Ⅱ（写真データ）'!$G$9:$G$1497='様式Ⅰ（カメラ設置データ）'!$A41)*('様式Ⅱ（写真データ）'!$I$9:$I$1497))</f>
        <v>0</v>
      </c>
      <c r="M41" s="328">
        <f>SUMPRODUCT(('様式Ⅱ（写真データ）'!$A$9:$A$1497='様式Ⅰ（カメラ設置データ）'!M$33)*('様式Ⅱ（写真データ）'!$G$9:$G$1497='様式Ⅰ（カメラ設置データ）'!$A41)*('様式Ⅱ（写真データ）'!$I$9:$I$1497))</f>
        <v>0</v>
      </c>
      <c r="N41" s="328">
        <f>SUMPRODUCT(('様式Ⅱ（写真データ）'!$A$9:$A$1497='様式Ⅰ（カメラ設置データ）'!N$33)*('様式Ⅱ（写真データ）'!$G$9:$G$1497='様式Ⅰ（カメラ設置データ）'!$A41)*('様式Ⅱ（写真データ）'!$I$9:$I$1497))</f>
        <v>0</v>
      </c>
      <c r="O41" s="328">
        <f>SUMPRODUCT(('様式Ⅱ（写真データ）'!$A$9:$A$1497='様式Ⅰ（カメラ設置データ）'!O$33)*('様式Ⅱ（写真データ）'!$G$9:$G$1497='様式Ⅰ（カメラ設置データ）'!$A41)*('様式Ⅱ（写真データ）'!$I$9:$I$1497))</f>
        <v>0</v>
      </c>
      <c r="P41" s="328">
        <f>SUMPRODUCT(('様式Ⅱ（写真データ）'!$A$9:$A$1497='様式Ⅰ（カメラ設置データ）'!P$33)*('様式Ⅱ（写真データ）'!$G$9:$G$1497='様式Ⅰ（カメラ設置データ）'!$A41)*('様式Ⅱ（写真データ）'!$I$9:$I$1497))</f>
        <v>0</v>
      </c>
      <c r="Q41" s="328">
        <f>SUMPRODUCT(('様式Ⅱ（写真データ）'!$A$9:$A$1497='様式Ⅰ（カメラ設置データ）'!Q$33)*('様式Ⅱ（写真データ）'!$G$9:$G$1497='様式Ⅰ（カメラ設置データ）'!$A41)*('様式Ⅱ（写真データ）'!$I$9:$I$1497))</f>
        <v>0</v>
      </c>
      <c r="R41" s="328">
        <f>SUMPRODUCT(('様式Ⅱ（写真データ）'!$A$9:$A$1497='様式Ⅰ（カメラ設置データ）'!R$33)*('様式Ⅱ（写真データ）'!$G$9:$G$1497='様式Ⅰ（カメラ設置データ）'!$A41)*('様式Ⅱ（写真データ）'!$I$9:$I$1497))</f>
        <v>0</v>
      </c>
      <c r="S41" s="328">
        <f>SUMPRODUCT(('様式Ⅱ（写真データ）'!$A$9:$A$1497='様式Ⅰ（カメラ設置データ）'!S$33)*('様式Ⅱ（写真データ）'!$G$9:$G$1497='様式Ⅰ（カメラ設置データ）'!$A41)*('様式Ⅱ（写真データ）'!$I$9:$I$1497))</f>
        <v>0</v>
      </c>
      <c r="T41" s="328">
        <f>SUMPRODUCT(('様式Ⅱ（写真データ）'!$A$9:$A$1497='様式Ⅰ（カメラ設置データ）'!T$33)*('様式Ⅱ（写真データ）'!$G$9:$G$1497='様式Ⅰ（カメラ設置データ）'!$A41)*('様式Ⅱ（写真データ）'!$I$9:$I$1497))</f>
        <v>0</v>
      </c>
      <c r="U41" s="328">
        <f>SUMPRODUCT(('様式Ⅱ（写真データ）'!$A$9:$A$1497='様式Ⅰ（カメラ設置データ）'!U$33)*('様式Ⅱ（写真データ）'!$G$9:$G$1497='様式Ⅰ（カメラ設置データ）'!$A41)*('様式Ⅱ（写真データ）'!$I$9:$I$1497))</f>
        <v>0</v>
      </c>
      <c r="V41" s="328">
        <f>SUMPRODUCT(('様式Ⅱ（写真データ）'!$A$9:$A$1497='様式Ⅰ（カメラ設置データ）'!V$33)*('様式Ⅱ（写真データ）'!$G$9:$G$1497='様式Ⅰ（カメラ設置データ）'!$A41)*('様式Ⅱ（写真データ）'!$I$9:$I$1497))</f>
        <v>0</v>
      </c>
      <c r="W41" s="328">
        <f>SUMPRODUCT(('様式Ⅱ（写真データ）'!$A$9:$A$1497='様式Ⅰ（カメラ設置データ）'!W$33)*('様式Ⅱ（写真データ）'!$G$9:$G$1497='様式Ⅰ（カメラ設置データ）'!$A41)*('様式Ⅱ（写真データ）'!$I$9:$I$1497))</f>
        <v>0</v>
      </c>
      <c r="X41" s="328">
        <f>SUMPRODUCT(('様式Ⅱ（写真データ）'!$A$9:$A$1497='様式Ⅰ（カメラ設置データ）'!X$33)*('様式Ⅱ（写真データ）'!$G$9:$G$1497='様式Ⅰ（カメラ設置データ）'!$A41)*('様式Ⅱ（写真データ）'!$I$9:$I$1497))</f>
        <v>0</v>
      </c>
      <c r="Y41" s="328">
        <f>SUMPRODUCT(('様式Ⅱ（写真データ）'!$A$9:$A$1497='様式Ⅰ（カメラ設置データ）'!Y$33)*('様式Ⅱ（写真データ）'!$G$9:$G$1497='様式Ⅰ（カメラ設置データ）'!$A41)*('様式Ⅱ（写真データ）'!$I$9:$I$1497))</f>
        <v>0</v>
      </c>
      <c r="Z41" s="328">
        <f>SUMPRODUCT(('様式Ⅱ（写真データ）'!$A$9:$A$1497='様式Ⅰ（カメラ設置データ）'!Z$33)*('様式Ⅱ（写真データ）'!$G$9:$G$1497='様式Ⅰ（カメラ設置データ）'!$A41)*('様式Ⅱ（写真データ）'!$I$9:$I$1497))</f>
        <v>0</v>
      </c>
      <c r="AA41" s="328">
        <f>SUMPRODUCT(('様式Ⅱ（写真データ）'!$A$9:$A$1497='様式Ⅰ（カメラ設置データ）'!AA$33)*('様式Ⅱ（写真データ）'!$G$9:$G$1497='様式Ⅰ（カメラ設置データ）'!$A41)*('様式Ⅱ（写真データ）'!$I$9:$I$1497))</f>
        <v>0</v>
      </c>
      <c r="AB41" s="328">
        <f>SUMPRODUCT(('様式Ⅱ（写真データ）'!$A$9:$A$1497='様式Ⅰ（カメラ設置データ）'!AB$33)*('様式Ⅱ（写真データ）'!$G$9:$G$1497='様式Ⅰ（カメラ設置データ）'!$A41)*('様式Ⅱ（写真データ）'!$I$9:$I$1497))</f>
        <v>0</v>
      </c>
      <c r="AC41" s="328">
        <f>SUMPRODUCT(('様式Ⅱ（写真データ）'!$A$9:$A$1497='様式Ⅰ（カメラ設置データ）'!AC$33)*('様式Ⅱ（写真データ）'!$G$9:$G$1497='様式Ⅰ（カメラ設置データ）'!$A41)*('様式Ⅱ（写真データ）'!$I$9:$I$1497))</f>
        <v>0</v>
      </c>
      <c r="AD41" s="328">
        <f>SUMPRODUCT(('様式Ⅱ（写真データ）'!$A$9:$A$1497='様式Ⅰ（カメラ設置データ）'!AD$33)*('様式Ⅱ（写真データ）'!$G$9:$G$1497='様式Ⅰ（カメラ設置データ）'!$A41)*('様式Ⅱ（写真データ）'!$I$9:$I$1497))</f>
        <v>0</v>
      </c>
      <c r="AE41" s="328">
        <f>SUMPRODUCT(('様式Ⅱ（写真データ）'!$A$9:$A$1497='様式Ⅰ（カメラ設置データ）'!AE$33)*('様式Ⅱ（写真データ）'!$G$9:$G$1497='様式Ⅰ（カメラ設置データ）'!$A41)*('様式Ⅱ（写真データ）'!$I$9:$I$1497))</f>
        <v>0</v>
      </c>
      <c r="AF41" s="328">
        <f>SUMPRODUCT(('様式Ⅱ（写真データ）'!$A$9:$A$1497='様式Ⅰ（カメラ設置データ）'!AF$33)*('様式Ⅱ（写真データ）'!$G$9:$G$1497='様式Ⅰ（カメラ設置データ）'!$A41)*('様式Ⅱ（写真データ）'!$I$9:$I$1497))</f>
        <v>0</v>
      </c>
      <c r="AG41" s="328">
        <f>SUMPRODUCT(('様式Ⅱ（写真データ）'!$A$9:$A$1497='様式Ⅰ（カメラ設置データ）'!AG$33)*('様式Ⅱ（写真データ）'!$G$9:$G$1497='様式Ⅰ（カメラ設置データ）'!$A41)*('様式Ⅱ（写真データ）'!$I$9:$I$1497))</f>
        <v>0</v>
      </c>
      <c r="AH41" s="328">
        <f>SUMPRODUCT(('様式Ⅱ（写真データ）'!$A$9:$A$1497='様式Ⅰ（カメラ設置データ）'!AH$33)*('様式Ⅱ（写真データ）'!$G$9:$G$1497='様式Ⅰ（カメラ設置データ）'!$A41)*('様式Ⅱ（写真データ）'!$I$9:$I$1497))</f>
        <v>0</v>
      </c>
      <c r="AI41" s="328">
        <f>SUMPRODUCT(('様式Ⅱ（写真データ）'!$A$9:$A$1497='様式Ⅰ（カメラ設置データ）'!AI$33)*('様式Ⅱ（写真データ）'!$G$9:$G$1497='様式Ⅰ（カメラ設置データ）'!$A41)*('様式Ⅱ（写真データ）'!$I$9:$I$1497))</f>
        <v>0</v>
      </c>
      <c r="AJ41" s="328">
        <f>SUMPRODUCT(('様式Ⅱ（写真データ）'!$A$9:$A$1497='様式Ⅰ（カメラ設置データ）'!AJ$33)*('様式Ⅱ（写真データ）'!$G$9:$G$1497='様式Ⅰ（カメラ設置データ）'!$A41)*('様式Ⅱ（写真データ）'!$I$9:$I$1497))</f>
        <v>0</v>
      </c>
      <c r="AK41" s="328">
        <f>SUMPRODUCT(('様式Ⅱ（写真データ）'!$A$9:$A$1497='様式Ⅰ（カメラ設置データ）'!AK$33)*('様式Ⅱ（写真データ）'!$G$9:$G$1497='様式Ⅰ（カメラ設置データ）'!$A41)*('様式Ⅱ（写真データ）'!$I$9:$I$1497))</f>
        <v>0</v>
      </c>
      <c r="AL41" s="328">
        <f>SUMPRODUCT(('様式Ⅱ（写真データ）'!$A$9:$A$1497='様式Ⅰ（カメラ設置データ）'!AL$33)*('様式Ⅱ（写真データ）'!$G$9:$G$1497='様式Ⅰ（カメラ設置データ）'!$A41)*('様式Ⅱ（写真データ）'!$I$9:$I$1497))</f>
        <v>0</v>
      </c>
      <c r="AM41" s="328">
        <f>SUMPRODUCT(('様式Ⅱ（写真データ）'!$A$9:$A$1497='様式Ⅰ（カメラ設置データ）'!AM$33)*('様式Ⅱ（写真データ）'!$G$9:$G$1497='様式Ⅰ（カメラ設置データ）'!$A41)*('様式Ⅱ（写真データ）'!$I$9:$I$1497))</f>
        <v>0</v>
      </c>
      <c r="AN41" s="328">
        <f>SUMPRODUCT(('様式Ⅱ（写真データ）'!$A$9:$A$1497='様式Ⅰ（カメラ設置データ）'!AN$33)*('様式Ⅱ（写真データ）'!$G$9:$G$1497='様式Ⅰ（カメラ設置データ）'!$A41)*('様式Ⅱ（写真データ）'!$I$9:$I$1497))</f>
        <v>0</v>
      </c>
      <c r="AO41" s="328">
        <f>SUMPRODUCT(('様式Ⅱ（写真データ）'!$A$9:$A$1497='様式Ⅰ（カメラ設置データ）'!AO$33)*('様式Ⅱ（写真データ）'!$G$9:$G$1497='様式Ⅰ（カメラ設置データ）'!$A41)*('様式Ⅱ（写真データ）'!$I$9:$I$1497))</f>
        <v>0</v>
      </c>
      <c r="AP41" s="328">
        <f>SUMPRODUCT(('様式Ⅱ（写真データ）'!$A$9:$A$1497='様式Ⅰ（カメラ設置データ）'!AP$33)*('様式Ⅱ（写真データ）'!$G$9:$G$1497='様式Ⅰ（カメラ設置データ）'!$A41)*('様式Ⅱ（写真データ）'!$I$9:$I$1497))</f>
        <v>0</v>
      </c>
    </row>
    <row r="42" spans="1:42" s="40" customFormat="1">
      <c r="A42" s="318" t="s">
        <v>615</v>
      </c>
      <c r="B42" s="325" t="str">
        <f t="shared" si="4"/>
        <v/>
      </c>
      <c r="C42" s="328">
        <f>SUMPRODUCT(('様式Ⅱ（写真データ）'!$A$9:$A$1497='様式Ⅰ（カメラ設置データ）'!C$33)*('様式Ⅱ（写真データ）'!$G$9:$G$1497='様式Ⅰ（カメラ設置データ）'!$A42)*('様式Ⅱ（写真データ）'!$I$9:$I$1497))</f>
        <v>0</v>
      </c>
      <c r="D42" s="328">
        <f>SUMPRODUCT(('様式Ⅱ（写真データ）'!$A$9:$A$1497='様式Ⅰ（カメラ設置データ）'!D$33)*('様式Ⅱ（写真データ）'!$G$9:$G$1497='様式Ⅰ（カメラ設置データ）'!$A42)*('様式Ⅱ（写真データ）'!$I$9:$I$1497))</f>
        <v>0</v>
      </c>
      <c r="E42" s="328">
        <f>SUMPRODUCT(('様式Ⅱ（写真データ）'!$A$9:$A$1497='様式Ⅰ（カメラ設置データ）'!E$33)*('様式Ⅱ（写真データ）'!$G$9:$G$1497='様式Ⅰ（カメラ設置データ）'!$A42)*('様式Ⅱ（写真データ）'!$I$9:$I$1497))</f>
        <v>0</v>
      </c>
      <c r="F42" s="328">
        <f>SUMPRODUCT(('様式Ⅱ（写真データ）'!$A$9:$A$1497='様式Ⅰ（カメラ設置データ）'!F$33)*('様式Ⅱ（写真データ）'!$G$9:$G$1497='様式Ⅰ（カメラ設置データ）'!$A42)*('様式Ⅱ（写真データ）'!$I$9:$I$1497))</f>
        <v>0</v>
      </c>
      <c r="G42" s="328">
        <f>SUMPRODUCT(('様式Ⅱ（写真データ）'!$A$9:$A$1497='様式Ⅰ（カメラ設置データ）'!G$33)*('様式Ⅱ（写真データ）'!$G$9:$G$1497='様式Ⅰ（カメラ設置データ）'!$A42)*('様式Ⅱ（写真データ）'!$I$9:$I$1497))</f>
        <v>0</v>
      </c>
      <c r="H42" s="328">
        <f>SUMPRODUCT(('様式Ⅱ（写真データ）'!$A$9:$A$1497='様式Ⅰ（カメラ設置データ）'!H$33)*('様式Ⅱ（写真データ）'!$G$9:$G$1497='様式Ⅰ（カメラ設置データ）'!$A42)*('様式Ⅱ（写真データ）'!$I$9:$I$1497))</f>
        <v>0</v>
      </c>
      <c r="I42" s="328">
        <f>SUMPRODUCT(('様式Ⅱ（写真データ）'!$A$9:$A$1497='様式Ⅰ（カメラ設置データ）'!I$33)*('様式Ⅱ（写真データ）'!$G$9:$G$1497='様式Ⅰ（カメラ設置データ）'!$A42)*('様式Ⅱ（写真データ）'!$I$9:$I$1497))</f>
        <v>0</v>
      </c>
      <c r="J42" s="328">
        <f>SUMPRODUCT(('様式Ⅱ（写真データ）'!$A$9:$A$1497='様式Ⅰ（カメラ設置データ）'!J$33)*('様式Ⅱ（写真データ）'!$G$9:$G$1497='様式Ⅰ（カメラ設置データ）'!$A42)*('様式Ⅱ（写真データ）'!$I$9:$I$1497))</f>
        <v>0</v>
      </c>
      <c r="K42" s="328">
        <f>SUMPRODUCT(('様式Ⅱ（写真データ）'!$A$9:$A$1497='様式Ⅰ（カメラ設置データ）'!K$33)*('様式Ⅱ（写真データ）'!$G$9:$G$1497='様式Ⅰ（カメラ設置データ）'!$A42)*('様式Ⅱ（写真データ）'!$I$9:$I$1497))</f>
        <v>0</v>
      </c>
      <c r="L42" s="328">
        <f>SUMPRODUCT(('様式Ⅱ（写真データ）'!$A$9:$A$1497='様式Ⅰ（カメラ設置データ）'!L$33)*('様式Ⅱ（写真データ）'!$G$9:$G$1497='様式Ⅰ（カメラ設置データ）'!$A42)*('様式Ⅱ（写真データ）'!$I$9:$I$1497))</f>
        <v>0</v>
      </c>
      <c r="M42" s="328">
        <f>SUMPRODUCT(('様式Ⅱ（写真データ）'!$A$9:$A$1497='様式Ⅰ（カメラ設置データ）'!M$33)*('様式Ⅱ（写真データ）'!$G$9:$G$1497='様式Ⅰ（カメラ設置データ）'!$A42)*('様式Ⅱ（写真データ）'!$I$9:$I$1497))</f>
        <v>0</v>
      </c>
      <c r="N42" s="328">
        <f>SUMPRODUCT(('様式Ⅱ（写真データ）'!$A$9:$A$1497='様式Ⅰ（カメラ設置データ）'!N$33)*('様式Ⅱ（写真データ）'!$G$9:$G$1497='様式Ⅰ（カメラ設置データ）'!$A42)*('様式Ⅱ（写真データ）'!$I$9:$I$1497))</f>
        <v>0</v>
      </c>
      <c r="O42" s="328">
        <f>SUMPRODUCT(('様式Ⅱ（写真データ）'!$A$9:$A$1497='様式Ⅰ（カメラ設置データ）'!O$33)*('様式Ⅱ（写真データ）'!$G$9:$G$1497='様式Ⅰ（カメラ設置データ）'!$A42)*('様式Ⅱ（写真データ）'!$I$9:$I$1497))</f>
        <v>0</v>
      </c>
      <c r="P42" s="328">
        <f>SUMPRODUCT(('様式Ⅱ（写真データ）'!$A$9:$A$1497='様式Ⅰ（カメラ設置データ）'!P$33)*('様式Ⅱ（写真データ）'!$G$9:$G$1497='様式Ⅰ（カメラ設置データ）'!$A42)*('様式Ⅱ（写真データ）'!$I$9:$I$1497))</f>
        <v>0</v>
      </c>
      <c r="Q42" s="328">
        <f>SUMPRODUCT(('様式Ⅱ（写真データ）'!$A$9:$A$1497='様式Ⅰ（カメラ設置データ）'!Q$33)*('様式Ⅱ（写真データ）'!$G$9:$G$1497='様式Ⅰ（カメラ設置データ）'!$A42)*('様式Ⅱ（写真データ）'!$I$9:$I$1497))</f>
        <v>0</v>
      </c>
      <c r="R42" s="328">
        <f>SUMPRODUCT(('様式Ⅱ（写真データ）'!$A$9:$A$1497='様式Ⅰ（カメラ設置データ）'!R$33)*('様式Ⅱ（写真データ）'!$G$9:$G$1497='様式Ⅰ（カメラ設置データ）'!$A42)*('様式Ⅱ（写真データ）'!$I$9:$I$1497))</f>
        <v>0</v>
      </c>
      <c r="S42" s="328">
        <f>SUMPRODUCT(('様式Ⅱ（写真データ）'!$A$9:$A$1497='様式Ⅰ（カメラ設置データ）'!S$33)*('様式Ⅱ（写真データ）'!$G$9:$G$1497='様式Ⅰ（カメラ設置データ）'!$A42)*('様式Ⅱ（写真データ）'!$I$9:$I$1497))</f>
        <v>0</v>
      </c>
      <c r="T42" s="328">
        <f>SUMPRODUCT(('様式Ⅱ（写真データ）'!$A$9:$A$1497='様式Ⅰ（カメラ設置データ）'!T$33)*('様式Ⅱ（写真データ）'!$G$9:$G$1497='様式Ⅰ（カメラ設置データ）'!$A42)*('様式Ⅱ（写真データ）'!$I$9:$I$1497))</f>
        <v>0</v>
      </c>
      <c r="U42" s="328">
        <f>SUMPRODUCT(('様式Ⅱ（写真データ）'!$A$9:$A$1497='様式Ⅰ（カメラ設置データ）'!U$33)*('様式Ⅱ（写真データ）'!$G$9:$G$1497='様式Ⅰ（カメラ設置データ）'!$A42)*('様式Ⅱ（写真データ）'!$I$9:$I$1497))</f>
        <v>0</v>
      </c>
      <c r="V42" s="328">
        <f>SUMPRODUCT(('様式Ⅱ（写真データ）'!$A$9:$A$1497='様式Ⅰ（カメラ設置データ）'!V$33)*('様式Ⅱ（写真データ）'!$G$9:$G$1497='様式Ⅰ（カメラ設置データ）'!$A42)*('様式Ⅱ（写真データ）'!$I$9:$I$1497))</f>
        <v>0</v>
      </c>
      <c r="W42" s="328">
        <f>SUMPRODUCT(('様式Ⅱ（写真データ）'!$A$9:$A$1497='様式Ⅰ（カメラ設置データ）'!W$33)*('様式Ⅱ（写真データ）'!$G$9:$G$1497='様式Ⅰ（カメラ設置データ）'!$A42)*('様式Ⅱ（写真データ）'!$I$9:$I$1497))</f>
        <v>0</v>
      </c>
      <c r="X42" s="328">
        <f>SUMPRODUCT(('様式Ⅱ（写真データ）'!$A$9:$A$1497='様式Ⅰ（カメラ設置データ）'!X$33)*('様式Ⅱ（写真データ）'!$G$9:$G$1497='様式Ⅰ（カメラ設置データ）'!$A42)*('様式Ⅱ（写真データ）'!$I$9:$I$1497))</f>
        <v>0</v>
      </c>
      <c r="Y42" s="328">
        <f>SUMPRODUCT(('様式Ⅱ（写真データ）'!$A$9:$A$1497='様式Ⅰ（カメラ設置データ）'!Y$33)*('様式Ⅱ（写真データ）'!$G$9:$G$1497='様式Ⅰ（カメラ設置データ）'!$A42)*('様式Ⅱ（写真データ）'!$I$9:$I$1497))</f>
        <v>0</v>
      </c>
      <c r="Z42" s="328">
        <f>SUMPRODUCT(('様式Ⅱ（写真データ）'!$A$9:$A$1497='様式Ⅰ（カメラ設置データ）'!Z$33)*('様式Ⅱ（写真データ）'!$G$9:$G$1497='様式Ⅰ（カメラ設置データ）'!$A42)*('様式Ⅱ（写真データ）'!$I$9:$I$1497))</f>
        <v>0</v>
      </c>
      <c r="AA42" s="328">
        <f>SUMPRODUCT(('様式Ⅱ（写真データ）'!$A$9:$A$1497='様式Ⅰ（カメラ設置データ）'!AA$33)*('様式Ⅱ（写真データ）'!$G$9:$G$1497='様式Ⅰ（カメラ設置データ）'!$A42)*('様式Ⅱ（写真データ）'!$I$9:$I$1497))</f>
        <v>0</v>
      </c>
      <c r="AB42" s="328">
        <f>SUMPRODUCT(('様式Ⅱ（写真データ）'!$A$9:$A$1497='様式Ⅰ（カメラ設置データ）'!AB$33)*('様式Ⅱ（写真データ）'!$G$9:$G$1497='様式Ⅰ（カメラ設置データ）'!$A42)*('様式Ⅱ（写真データ）'!$I$9:$I$1497))</f>
        <v>0</v>
      </c>
      <c r="AC42" s="328">
        <f>SUMPRODUCT(('様式Ⅱ（写真データ）'!$A$9:$A$1497='様式Ⅰ（カメラ設置データ）'!AC$33)*('様式Ⅱ（写真データ）'!$G$9:$G$1497='様式Ⅰ（カメラ設置データ）'!$A42)*('様式Ⅱ（写真データ）'!$I$9:$I$1497))</f>
        <v>0</v>
      </c>
      <c r="AD42" s="328">
        <f>SUMPRODUCT(('様式Ⅱ（写真データ）'!$A$9:$A$1497='様式Ⅰ（カメラ設置データ）'!AD$33)*('様式Ⅱ（写真データ）'!$G$9:$G$1497='様式Ⅰ（カメラ設置データ）'!$A42)*('様式Ⅱ（写真データ）'!$I$9:$I$1497))</f>
        <v>0</v>
      </c>
      <c r="AE42" s="328">
        <f>SUMPRODUCT(('様式Ⅱ（写真データ）'!$A$9:$A$1497='様式Ⅰ（カメラ設置データ）'!AE$33)*('様式Ⅱ（写真データ）'!$G$9:$G$1497='様式Ⅰ（カメラ設置データ）'!$A42)*('様式Ⅱ（写真データ）'!$I$9:$I$1497))</f>
        <v>0</v>
      </c>
      <c r="AF42" s="328">
        <f>SUMPRODUCT(('様式Ⅱ（写真データ）'!$A$9:$A$1497='様式Ⅰ（カメラ設置データ）'!AF$33)*('様式Ⅱ（写真データ）'!$G$9:$G$1497='様式Ⅰ（カメラ設置データ）'!$A42)*('様式Ⅱ（写真データ）'!$I$9:$I$1497))</f>
        <v>0</v>
      </c>
      <c r="AG42" s="328">
        <f>SUMPRODUCT(('様式Ⅱ（写真データ）'!$A$9:$A$1497='様式Ⅰ（カメラ設置データ）'!AG$33)*('様式Ⅱ（写真データ）'!$G$9:$G$1497='様式Ⅰ（カメラ設置データ）'!$A42)*('様式Ⅱ（写真データ）'!$I$9:$I$1497))</f>
        <v>0</v>
      </c>
      <c r="AH42" s="328">
        <f>SUMPRODUCT(('様式Ⅱ（写真データ）'!$A$9:$A$1497='様式Ⅰ（カメラ設置データ）'!AH$33)*('様式Ⅱ（写真データ）'!$G$9:$G$1497='様式Ⅰ（カメラ設置データ）'!$A42)*('様式Ⅱ（写真データ）'!$I$9:$I$1497))</f>
        <v>0</v>
      </c>
      <c r="AI42" s="328">
        <f>SUMPRODUCT(('様式Ⅱ（写真データ）'!$A$9:$A$1497='様式Ⅰ（カメラ設置データ）'!AI$33)*('様式Ⅱ（写真データ）'!$G$9:$G$1497='様式Ⅰ（カメラ設置データ）'!$A42)*('様式Ⅱ（写真データ）'!$I$9:$I$1497))</f>
        <v>0</v>
      </c>
      <c r="AJ42" s="328">
        <f>SUMPRODUCT(('様式Ⅱ（写真データ）'!$A$9:$A$1497='様式Ⅰ（カメラ設置データ）'!AJ$33)*('様式Ⅱ（写真データ）'!$G$9:$G$1497='様式Ⅰ（カメラ設置データ）'!$A42)*('様式Ⅱ（写真データ）'!$I$9:$I$1497))</f>
        <v>0</v>
      </c>
      <c r="AK42" s="328">
        <f>SUMPRODUCT(('様式Ⅱ（写真データ）'!$A$9:$A$1497='様式Ⅰ（カメラ設置データ）'!AK$33)*('様式Ⅱ（写真データ）'!$G$9:$G$1497='様式Ⅰ（カメラ設置データ）'!$A42)*('様式Ⅱ（写真データ）'!$I$9:$I$1497))</f>
        <v>0</v>
      </c>
      <c r="AL42" s="328">
        <f>SUMPRODUCT(('様式Ⅱ（写真データ）'!$A$9:$A$1497='様式Ⅰ（カメラ設置データ）'!AL$33)*('様式Ⅱ（写真データ）'!$G$9:$G$1497='様式Ⅰ（カメラ設置データ）'!$A42)*('様式Ⅱ（写真データ）'!$I$9:$I$1497))</f>
        <v>0</v>
      </c>
      <c r="AM42" s="328">
        <f>SUMPRODUCT(('様式Ⅱ（写真データ）'!$A$9:$A$1497='様式Ⅰ（カメラ設置データ）'!AM$33)*('様式Ⅱ（写真データ）'!$G$9:$G$1497='様式Ⅰ（カメラ設置データ）'!$A42)*('様式Ⅱ（写真データ）'!$I$9:$I$1497))</f>
        <v>0</v>
      </c>
      <c r="AN42" s="328">
        <f>SUMPRODUCT(('様式Ⅱ（写真データ）'!$A$9:$A$1497='様式Ⅰ（カメラ設置データ）'!AN$33)*('様式Ⅱ（写真データ）'!$G$9:$G$1497='様式Ⅰ（カメラ設置データ）'!$A42)*('様式Ⅱ（写真データ）'!$I$9:$I$1497))</f>
        <v>0</v>
      </c>
      <c r="AO42" s="328">
        <f>SUMPRODUCT(('様式Ⅱ（写真データ）'!$A$9:$A$1497='様式Ⅰ（カメラ設置データ）'!AO$33)*('様式Ⅱ（写真データ）'!$G$9:$G$1497='様式Ⅰ（カメラ設置データ）'!$A42)*('様式Ⅱ（写真データ）'!$I$9:$I$1497))</f>
        <v>0</v>
      </c>
      <c r="AP42" s="328">
        <f>SUMPRODUCT(('様式Ⅱ（写真データ）'!$A$9:$A$1497='様式Ⅰ（カメラ設置データ）'!AP$33)*('様式Ⅱ（写真データ）'!$G$9:$G$1497='様式Ⅰ（カメラ設置データ）'!$A42)*('様式Ⅱ（写真データ）'!$I$9:$I$1497))</f>
        <v>0</v>
      </c>
    </row>
    <row r="43" spans="1:42" s="40" customFormat="1">
      <c r="A43" s="318" t="s">
        <v>616</v>
      </c>
      <c r="B43" s="325" t="str">
        <f t="shared" si="4"/>
        <v/>
      </c>
      <c r="C43" s="328">
        <f>SUMPRODUCT(('様式Ⅱ（写真データ）'!$A$9:$A$1497='様式Ⅰ（カメラ設置データ）'!C$33)*('様式Ⅱ（写真データ）'!$G$9:$G$1497='様式Ⅰ（カメラ設置データ）'!$A43)*('様式Ⅱ（写真データ）'!$I$9:$I$1497))</f>
        <v>0</v>
      </c>
      <c r="D43" s="328">
        <f>SUMPRODUCT(('様式Ⅱ（写真データ）'!$A$9:$A$1497='様式Ⅰ（カメラ設置データ）'!D$33)*('様式Ⅱ（写真データ）'!$G$9:$G$1497='様式Ⅰ（カメラ設置データ）'!$A43)*('様式Ⅱ（写真データ）'!$I$9:$I$1497))</f>
        <v>0</v>
      </c>
      <c r="E43" s="328">
        <f>SUMPRODUCT(('様式Ⅱ（写真データ）'!$A$9:$A$1497='様式Ⅰ（カメラ設置データ）'!E$33)*('様式Ⅱ（写真データ）'!$G$9:$G$1497='様式Ⅰ（カメラ設置データ）'!$A43)*('様式Ⅱ（写真データ）'!$I$9:$I$1497))</f>
        <v>0</v>
      </c>
      <c r="F43" s="328">
        <f>SUMPRODUCT(('様式Ⅱ（写真データ）'!$A$9:$A$1497='様式Ⅰ（カメラ設置データ）'!F$33)*('様式Ⅱ（写真データ）'!$G$9:$G$1497='様式Ⅰ（カメラ設置データ）'!$A43)*('様式Ⅱ（写真データ）'!$I$9:$I$1497))</f>
        <v>0</v>
      </c>
      <c r="G43" s="328">
        <f>SUMPRODUCT(('様式Ⅱ（写真データ）'!$A$9:$A$1497='様式Ⅰ（カメラ設置データ）'!G$33)*('様式Ⅱ（写真データ）'!$G$9:$G$1497='様式Ⅰ（カメラ設置データ）'!$A43)*('様式Ⅱ（写真データ）'!$I$9:$I$1497))</f>
        <v>0</v>
      </c>
      <c r="H43" s="328">
        <f>SUMPRODUCT(('様式Ⅱ（写真データ）'!$A$9:$A$1497='様式Ⅰ（カメラ設置データ）'!H$33)*('様式Ⅱ（写真データ）'!$G$9:$G$1497='様式Ⅰ（カメラ設置データ）'!$A43)*('様式Ⅱ（写真データ）'!$I$9:$I$1497))</f>
        <v>0</v>
      </c>
      <c r="I43" s="328">
        <f>SUMPRODUCT(('様式Ⅱ（写真データ）'!$A$9:$A$1497='様式Ⅰ（カメラ設置データ）'!I$33)*('様式Ⅱ（写真データ）'!$G$9:$G$1497='様式Ⅰ（カメラ設置データ）'!$A43)*('様式Ⅱ（写真データ）'!$I$9:$I$1497))</f>
        <v>0</v>
      </c>
      <c r="J43" s="328">
        <f>SUMPRODUCT(('様式Ⅱ（写真データ）'!$A$9:$A$1497='様式Ⅰ（カメラ設置データ）'!J$33)*('様式Ⅱ（写真データ）'!$G$9:$G$1497='様式Ⅰ（カメラ設置データ）'!$A43)*('様式Ⅱ（写真データ）'!$I$9:$I$1497))</f>
        <v>0</v>
      </c>
      <c r="K43" s="328">
        <f>SUMPRODUCT(('様式Ⅱ（写真データ）'!$A$9:$A$1497='様式Ⅰ（カメラ設置データ）'!K$33)*('様式Ⅱ（写真データ）'!$G$9:$G$1497='様式Ⅰ（カメラ設置データ）'!$A43)*('様式Ⅱ（写真データ）'!$I$9:$I$1497))</f>
        <v>0</v>
      </c>
      <c r="L43" s="328">
        <f>SUMPRODUCT(('様式Ⅱ（写真データ）'!$A$9:$A$1497='様式Ⅰ（カメラ設置データ）'!L$33)*('様式Ⅱ（写真データ）'!$G$9:$G$1497='様式Ⅰ（カメラ設置データ）'!$A43)*('様式Ⅱ（写真データ）'!$I$9:$I$1497))</f>
        <v>0</v>
      </c>
      <c r="M43" s="328">
        <f>SUMPRODUCT(('様式Ⅱ（写真データ）'!$A$9:$A$1497='様式Ⅰ（カメラ設置データ）'!M$33)*('様式Ⅱ（写真データ）'!$G$9:$G$1497='様式Ⅰ（カメラ設置データ）'!$A43)*('様式Ⅱ（写真データ）'!$I$9:$I$1497))</f>
        <v>0</v>
      </c>
      <c r="N43" s="328">
        <f>SUMPRODUCT(('様式Ⅱ（写真データ）'!$A$9:$A$1497='様式Ⅰ（カメラ設置データ）'!N$33)*('様式Ⅱ（写真データ）'!$G$9:$G$1497='様式Ⅰ（カメラ設置データ）'!$A43)*('様式Ⅱ（写真データ）'!$I$9:$I$1497))</f>
        <v>0</v>
      </c>
      <c r="O43" s="328">
        <f>SUMPRODUCT(('様式Ⅱ（写真データ）'!$A$9:$A$1497='様式Ⅰ（カメラ設置データ）'!O$33)*('様式Ⅱ（写真データ）'!$G$9:$G$1497='様式Ⅰ（カメラ設置データ）'!$A43)*('様式Ⅱ（写真データ）'!$I$9:$I$1497))</f>
        <v>0</v>
      </c>
      <c r="P43" s="328">
        <f>SUMPRODUCT(('様式Ⅱ（写真データ）'!$A$9:$A$1497='様式Ⅰ（カメラ設置データ）'!P$33)*('様式Ⅱ（写真データ）'!$G$9:$G$1497='様式Ⅰ（カメラ設置データ）'!$A43)*('様式Ⅱ（写真データ）'!$I$9:$I$1497))</f>
        <v>0</v>
      </c>
      <c r="Q43" s="328">
        <f>SUMPRODUCT(('様式Ⅱ（写真データ）'!$A$9:$A$1497='様式Ⅰ（カメラ設置データ）'!Q$33)*('様式Ⅱ（写真データ）'!$G$9:$G$1497='様式Ⅰ（カメラ設置データ）'!$A43)*('様式Ⅱ（写真データ）'!$I$9:$I$1497))</f>
        <v>0</v>
      </c>
      <c r="R43" s="328">
        <f>SUMPRODUCT(('様式Ⅱ（写真データ）'!$A$9:$A$1497='様式Ⅰ（カメラ設置データ）'!R$33)*('様式Ⅱ（写真データ）'!$G$9:$G$1497='様式Ⅰ（カメラ設置データ）'!$A43)*('様式Ⅱ（写真データ）'!$I$9:$I$1497))</f>
        <v>0</v>
      </c>
      <c r="S43" s="328">
        <f>SUMPRODUCT(('様式Ⅱ（写真データ）'!$A$9:$A$1497='様式Ⅰ（カメラ設置データ）'!S$33)*('様式Ⅱ（写真データ）'!$G$9:$G$1497='様式Ⅰ（カメラ設置データ）'!$A43)*('様式Ⅱ（写真データ）'!$I$9:$I$1497))</f>
        <v>0</v>
      </c>
      <c r="T43" s="328">
        <f>SUMPRODUCT(('様式Ⅱ（写真データ）'!$A$9:$A$1497='様式Ⅰ（カメラ設置データ）'!T$33)*('様式Ⅱ（写真データ）'!$G$9:$G$1497='様式Ⅰ（カメラ設置データ）'!$A43)*('様式Ⅱ（写真データ）'!$I$9:$I$1497))</f>
        <v>0</v>
      </c>
      <c r="U43" s="328">
        <f>SUMPRODUCT(('様式Ⅱ（写真データ）'!$A$9:$A$1497='様式Ⅰ（カメラ設置データ）'!U$33)*('様式Ⅱ（写真データ）'!$G$9:$G$1497='様式Ⅰ（カメラ設置データ）'!$A43)*('様式Ⅱ（写真データ）'!$I$9:$I$1497))</f>
        <v>0</v>
      </c>
      <c r="V43" s="328">
        <f>SUMPRODUCT(('様式Ⅱ（写真データ）'!$A$9:$A$1497='様式Ⅰ（カメラ設置データ）'!V$33)*('様式Ⅱ（写真データ）'!$G$9:$G$1497='様式Ⅰ（カメラ設置データ）'!$A43)*('様式Ⅱ（写真データ）'!$I$9:$I$1497))</f>
        <v>0</v>
      </c>
      <c r="W43" s="328">
        <f>SUMPRODUCT(('様式Ⅱ（写真データ）'!$A$9:$A$1497='様式Ⅰ（カメラ設置データ）'!W$33)*('様式Ⅱ（写真データ）'!$G$9:$G$1497='様式Ⅰ（カメラ設置データ）'!$A43)*('様式Ⅱ（写真データ）'!$I$9:$I$1497))</f>
        <v>0</v>
      </c>
      <c r="X43" s="328">
        <f>SUMPRODUCT(('様式Ⅱ（写真データ）'!$A$9:$A$1497='様式Ⅰ（カメラ設置データ）'!X$33)*('様式Ⅱ（写真データ）'!$G$9:$G$1497='様式Ⅰ（カメラ設置データ）'!$A43)*('様式Ⅱ（写真データ）'!$I$9:$I$1497))</f>
        <v>0</v>
      </c>
      <c r="Y43" s="328">
        <f>SUMPRODUCT(('様式Ⅱ（写真データ）'!$A$9:$A$1497='様式Ⅰ（カメラ設置データ）'!Y$33)*('様式Ⅱ（写真データ）'!$G$9:$G$1497='様式Ⅰ（カメラ設置データ）'!$A43)*('様式Ⅱ（写真データ）'!$I$9:$I$1497))</f>
        <v>0</v>
      </c>
      <c r="Z43" s="328">
        <f>SUMPRODUCT(('様式Ⅱ（写真データ）'!$A$9:$A$1497='様式Ⅰ（カメラ設置データ）'!Z$33)*('様式Ⅱ（写真データ）'!$G$9:$G$1497='様式Ⅰ（カメラ設置データ）'!$A43)*('様式Ⅱ（写真データ）'!$I$9:$I$1497))</f>
        <v>0</v>
      </c>
      <c r="AA43" s="328">
        <f>SUMPRODUCT(('様式Ⅱ（写真データ）'!$A$9:$A$1497='様式Ⅰ（カメラ設置データ）'!AA$33)*('様式Ⅱ（写真データ）'!$G$9:$G$1497='様式Ⅰ（カメラ設置データ）'!$A43)*('様式Ⅱ（写真データ）'!$I$9:$I$1497))</f>
        <v>0</v>
      </c>
      <c r="AB43" s="328">
        <f>SUMPRODUCT(('様式Ⅱ（写真データ）'!$A$9:$A$1497='様式Ⅰ（カメラ設置データ）'!AB$33)*('様式Ⅱ（写真データ）'!$G$9:$G$1497='様式Ⅰ（カメラ設置データ）'!$A43)*('様式Ⅱ（写真データ）'!$I$9:$I$1497))</f>
        <v>0</v>
      </c>
      <c r="AC43" s="328">
        <f>SUMPRODUCT(('様式Ⅱ（写真データ）'!$A$9:$A$1497='様式Ⅰ（カメラ設置データ）'!AC$33)*('様式Ⅱ（写真データ）'!$G$9:$G$1497='様式Ⅰ（カメラ設置データ）'!$A43)*('様式Ⅱ（写真データ）'!$I$9:$I$1497))</f>
        <v>0</v>
      </c>
      <c r="AD43" s="328">
        <f>SUMPRODUCT(('様式Ⅱ（写真データ）'!$A$9:$A$1497='様式Ⅰ（カメラ設置データ）'!AD$33)*('様式Ⅱ（写真データ）'!$G$9:$G$1497='様式Ⅰ（カメラ設置データ）'!$A43)*('様式Ⅱ（写真データ）'!$I$9:$I$1497))</f>
        <v>0</v>
      </c>
      <c r="AE43" s="328">
        <f>SUMPRODUCT(('様式Ⅱ（写真データ）'!$A$9:$A$1497='様式Ⅰ（カメラ設置データ）'!AE$33)*('様式Ⅱ（写真データ）'!$G$9:$G$1497='様式Ⅰ（カメラ設置データ）'!$A43)*('様式Ⅱ（写真データ）'!$I$9:$I$1497))</f>
        <v>0</v>
      </c>
      <c r="AF43" s="328">
        <f>SUMPRODUCT(('様式Ⅱ（写真データ）'!$A$9:$A$1497='様式Ⅰ（カメラ設置データ）'!AF$33)*('様式Ⅱ（写真データ）'!$G$9:$G$1497='様式Ⅰ（カメラ設置データ）'!$A43)*('様式Ⅱ（写真データ）'!$I$9:$I$1497))</f>
        <v>0</v>
      </c>
      <c r="AG43" s="328">
        <f>SUMPRODUCT(('様式Ⅱ（写真データ）'!$A$9:$A$1497='様式Ⅰ（カメラ設置データ）'!AG$33)*('様式Ⅱ（写真データ）'!$G$9:$G$1497='様式Ⅰ（カメラ設置データ）'!$A43)*('様式Ⅱ（写真データ）'!$I$9:$I$1497))</f>
        <v>0</v>
      </c>
      <c r="AH43" s="328">
        <f>SUMPRODUCT(('様式Ⅱ（写真データ）'!$A$9:$A$1497='様式Ⅰ（カメラ設置データ）'!AH$33)*('様式Ⅱ（写真データ）'!$G$9:$G$1497='様式Ⅰ（カメラ設置データ）'!$A43)*('様式Ⅱ（写真データ）'!$I$9:$I$1497))</f>
        <v>0</v>
      </c>
      <c r="AI43" s="328">
        <f>SUMPRODUCT(('様式Ⅱ（写真データ）'!$A$9:$A$1497='様式Ⅰ（カメラ設置データ）'!AI$33)*('様式Ⅱ（写真データ）'!$G$9:$G$1497='様式Ⅰ（カメラ設置データ）'!$A43)*('様式Ⅱ（写真データ）'!$I$9:$I$1497))</f>
        <v>0</v>
      </c>
      <c r="AJ43" s="328">
        <f>SUMPRODUCT(('様式Ⅱ（写真データ）'!$A$9:$A$1497='様式Ⅰ（カメラ設置データ）'!AJ$33)*('様式Ⅱ（写真データ）'!$G$9:$G$1497='様式Ⅰ（カメラ設置データ）'!$A43)*('様式Ⅱ（写真データ）'!$I$9:$I$1497))</f>
        <v>0</v>
      </c>
      <c r="AK43" s="328">
        <f>SUMPRODUCT(('様式Ⅱ（写真データ）'!$A$9:$A$1497='様式Ⅰ（カメラ設置データ）'!AK$33)*('様式Ⅱ（写真データ）'!$G$9:$G$1497='様式Ⅰ（カメラ設置データ）'!$A43)*('様式Ⅱ（写真データ）'!$I$9:$I$1497))</f>
        <v>0</v>
      </c>
      <c r="AL43" s="328">
        <f>SUMPRODUCT(('様式Ⅱ（写真データ）'!$A$9:$A$1497='様式Ⅰ（カメラ設置データ）'!AL$33)*('様式Ⅱ（写真データ）'!$G$9:$G$1497='様式Ⅰ（カメラ設置データ）'!$A43)*('様式Ⅱ（写真データ）'!$I$9:$I$1497))</f>
        <v>0</v>
      </c>
      <c r="AM43" s="328">
        <f>SUMPRODUCT(('様式Ⅱ（写真データ）'!$A$9:$A$1497='様式Ⅰ（カメラ設置データ）'!AM$33)*('様式Ⅱ（写真データ）'!$G$9:$G$1497='様式Ⅰ（カメラ設置データ）'!$A43)*('様式Ⅱ（写真データ）'!$I$9:$I$1497))</f>
        <v>0</v>
      </c>
      <c r="AN43" s="328">
        <f>SUMPRODUCT(('様式Ⅱ（写真データ）'!$A$9:$A$1497='様式Ⅰ（カメラ設置データ）'!AN$33)*('様式Ⅱ（写真データ）'!$G$9:$G$1497='様式Ⅰ（カメラ設置データ）'!$A43)*('様式Ⅱ（写真データ）'!$I$9:$I$1497))</f>
        <v>0</v>
      </c>
      <c r="AO43" s="328">
        <f>SUMPRODUCT(('様式Ⅱ（写真データ）'!$A$9:$A$1497='様式Ⅰ（カメラ設置データ）'!AO$33)*('様式Ⅱ（写真データ）'!$G$9:$G$1497='様式Ⅰ（カメラ設置データ）'!$A43)*('様式Ⅱ（写真データ）'!$I$9:$I$1497))</f>
        <v>0</v>
      </c>
      <c r="AP43" s="328">
        <f>SUMPRODUCT(('様式Ⅱ（写真データ）'!$A$9:$A$1497='様式Ⅰ（カメラ設置データ）'!AP$33)*('様式Ⅱ（写真データ）'!$G$9:$G$1497='様式Ⅰ（カメラ設置データ）'!$A43)*('様式Ⅱ（写真データ）'!$I$9:$I$1497))</f>
        <v>0</v>
      </c>
    </row>
    <row r="44" spans="1:42" s="40" customFormat="1">
      <c r="A44" s="318" t="s">
        <v>401</v>
      </c>
      <c r="B44" s="325" t="str">
        <f t="shared" si="4"/>
        <v/>
      </c>
      <c r="C44" s="328">
        <f>SUMPRODUCT(('様式Ⅱ（写真データ）'!$A$9:$A$1497='様式Ⅰ（カメラ設置データ）'!C$33)*('様式Ⅱ（写真データ）'!$G$9:$G$1497='様式Ⅰ（カメラ設置データ）'!$A44)*('様式Ⅱ（写真データ）'!$I$9:$I$1497))</f>
        <v>0</v>
      </c>
      <c r="D44" s="328">
        <f>SUMPRODUCT(('様式Ⅱ（写真データ）'!$A$9:$A$1497='様式Ⅰ（カメラ設置データ）'!D$33)*('様式Ⅱ（写真データ）'!$G$9:$G$1497='様式Ⅰ（カメラ設置データ）'!$A44)*('様式Ⅱ（写真データ）'!$I$9:$I$1497))</f>
        <v>0</v>
      </c>
      <c r="E44" s="328">
        <f>SUMPRODUCT(('様式Ⅱ（写真データ）'!$A$9:$A$1497='様式Ⅰ（カメラ設置データ）'!E$33)*('様式Ⅱ（写真データ）'!$G$9:$G$1497='様式Ⅰ（カメラ設置データ）'!$A44)*('様式Ⅱ（写真データ）'!$I$9:$I$1497))</f>
        <v>0</v>
      </c>
      <c r="F44" s="328">
        <f>SUMPRODUCT(('様式Ⅱ（写真データ）'!$A$9:$A$1497='様式Ⅰ（カメラ設置データ）'!F$33)*('様式Ⅱ（写真データ）'!$G$9:$G$1497='様式Ⅰ（カメラ設置データ）'!$A44)*('様式Ⅱ（写真データ）'!$I$9:$I$1497))</f>
        <v>0</v>
      </c>
      <c r="G44" s="328">
        <f>SUMPRODUCT(('様式Ⅱ（写真データ）'!$A$9:$A$1497='様式Ⅰ（カメラ設置データ）'!G$33)*('様式Ⅱ（写真データ）'!$G$9:$G$1497='様式Ⅰ（カメラ設置データ）'!$A44)*('様式Ⅱ（写真データ）'!$I$9:$I$1497))</f>
        <v>0</v>
      </c>
      <c r="H44" s="328">
        <f>SUMPRODUCT(('様式Ⅱ（写真データ）'!$A$9:$A$1497='様式Ⅰ（カメラ設置データ）'!H$33)*('様式Ⅱ（写真データ）'!$G$9:$G$1497='様式Ⅰ（カメラ設置データ）'!$A44)*('様式Ⅱ（写真データ）'!$I$9:$I$1497))</f>
        <v>0</v>
      </c>
      <c r="I44" s="328">
        <f>SUMPRODUCT(('様式Ⅱ（写真データ）'!$A$9:$A$1497='様式Ⅰ（カメラ設置データ）'!I$33)*('様式Ⅱ（写真データ）'!$G$9:$G$1497='様式Ⅰ（カメラ設置データ）'!$A44)*('様式Ⅱ（写真データ）'!$I$9:$I$1497))</f>
        <v>0</v>
      </c>
      <c r="J44" s="328">
        <f>SUMPRODUCT(('様式Ⅱ（写真データ）'!$A$9:$A$1497='様式Ⅰ（カメラ設置データ）'!J$33)*('様式Ⅱ（写真データ）'!$G$9:$G$1497='様式Ⅰ（カメラ設置データ）'!$A44)*('様式Ⅱ（写真データ）'!$I$9:$I$1497))</f>
        <v>0</v>
      </c>
      <c r="K44" s="328">
        <f>SUMPRODUCT(('様式Ⅱ（写真データ）'!$A$9:$A$1497='様式Ⅰ（カメラ設置データ）'!K$33)*('様式Ⅱ（写真データ）'!$G$9:$G$1497='様式Ⅰ（カメラ設置データ）'!$A44)*('様式Ⅱ（写真データ）'!$I$9:$I$1497))</f>
        <v>0</v>
      </c>
      <c r="L44" s="328">
        <f>SUMPRODUCT(('様式Ⅱ（写真データ）'!$A$9:$A$1497='様式Ⅰ（カメラ設置データ）'!L$33)*('様式Ⅱ（写真データ）'!$G$9:$G$1497='様式Ⅰ（カメラ設置データ）'!$A44)*('様式Ⅱ（写真データ）'!$I$9:$I$1497))</f>
        <v>0</v>
      </c>
      <c r="M44" s="328">
        <f>SUMPRODUCT(('様式Ⅱ（写真データ）'!$A$9:$A$1497='様式Ⅰ（カメラ設置データ）'!M$33)*('様式Ⅱ（写真データ）'!$G$9:$G$1497='様式Ⅰ（カメラ設置データ）'!$A44)*('様式Ⅱ（写真データ）'!$I$9:$I$1497))</f>
        <v>0</v>
      </c>
      <c r="N44" s="328">
        <f>SUMPRODUCT(('様式Ⅱ（写真データ）'!$A$9:$A$1497='様式Ⅰ（カメラ設置データ）'!N$33)*('様式Ⅱ（写真データ）'!$G$9:$G$1497='様式Ⅰ（カメラ設置データ）'!$A44)*('様式Ⅱ（写真データ）'!$I$9:$I$1497))</f>
        <v>0</v>
      </c>
      <c r="O44" s="328">
        <f>SUMPRODUCT(('様式Ⅱ（写真データ）'!$A$9:$A$1497='様式Ⅰ（カメラ設置データ）'!O$33)*('様式Ⅱ（写真データ）'!$G$9:$G$1497='様式Ⅰ（カメラ設置データ）'!$A44)*('様式Ⅱ（写真データ）'!$I$9:$I$1497))</f>
        <v>0</v>
      </c>
      <c r="P44" s="328">
        <f>SUMPRODUCT(('様式Ⅱ（写真データ）'!$A$9:$A$1497='様式Ⅰ（カメラ設置データ）'!P$33)*('様式Ⅱ（写真データ）'!$G$9:$G$1497='様式Ⅰ（カメラ設置データ）'!$A44)*('様式Ⅱ（写真データ）'!$I$9:$I$1497))</f>
        <v>0</v>
      </c>
      <c r="Q44" s="328">
        <f>SUMPRODUCT(('様式Ⅱ（写真データ）'!$A$9:$A$1497='様式Ⅰ（カメラ設置データ）'!Q$33)*('様式Ⅱ（写真データ）'!$G$9:$G$1497='様式Ⅰ（カメラ設置データ）'!$A44)*('様式Ⅱ（写真データ）'!$I$9:$I$1497))</f>
        <v>0</v>
      </c>
      <c r="R44" s="328">
        <f>SUMPRODUCT(('様式Ⅱ（写真データ）'!$A$9:$A$1497='様式Ⅰ（カメラ設置データ）'!R$33)*('様式Ⅱ（写真データ）'!$G$9:$G$1497='様式Ⅰ（カメラ設置データ）'!$A44)*('様式Ⅱ（写真データ）'!$I$9:$I$1497))</f>
        <v>0</v>
      </c>
      <c r="S44" s="328">
        <f>SUMPRODUCT(('様式Ⅱ（写真データ）'!$A$9:$A$1497='様式Ⅰ（カメラ設置データ）'!S$33)*('様式Ⅱ（写真データ）'!$G$9:$G$1497='様式Ⅰ（カメラ設置データ）'!$A44)*('様式Ⅱ（写真データ）'!$I$9:$I$1497))</f>
        <v>0</v>
      </c>
      <c r="T44" s="328">
        <f>SUMPRODUCT(('様式Ⅱ（写真データ）'!$A$9:$A$1497='様式Ⅰ（カメラ設置データ）'!T$33)*('様式Ⅱ（写真データ）'!$G$9:$G$1497='様式Ⅰ（カメラ設置データ）'!$A44)*('様式Ⅱ（写真データ）'!$I$9:$I$1497))</f>
        <v>0</v>
      </c>
      <c r="U44" s="328">
        <f>SUMPRODUCT(('様式Ⅱ（写真データ）'!$A$9:$A$1497='様式Ⅰ（カメラ設置データ）'!U$33)*('様式Ⅱ（写真データ）'!$G$9:$G$1497='様式Ⅰ（カメラ設置データ）'!$A44)*('様式Ⅱ（写真データ）'!$I$9:$I$1497))</f>
        <v>0</v>
      </c>
      <c r="V44" s="328">
        <f>SUMPRODUCT(('様式Ⅱ（写真データ）'!$A$9:$A$1497='様式Ⅰ（カメラ設置データ）'!V$33)*('様式Ⅱ（写真データ）'!$G$9:$G$1497='様式Ⅰ（カメラ設置データ）'!$A44)*('様式Ⅱ（写真データ）'!$I$9:$I$1497))</f>
        <v>0</v>
      </c>
      <c r="W44" s="328">
        <f>SUMPRODUCT(('様式Ⅱ（写真データ）'!$A$9:$A$1497='様式Ⅰ（カメラ設置データ）'!W$33)*('様式Ⅱ（写真データ）'!$G$9:$G$1497='様式Ⅰ（カメラ設置データ）'!$A44)*('様式Ⅱ（写真データ）'!$I$9:$I$1497))</f>
        <v>0</v>
      </c>
      <c r="X44" s="328">
        <f>SUMPRODUCT(('様式Ⅱ（写真データ）'!$A$9:$A$1497='様式Ⅰ（カメラ設置データ）'!X$33)*('様式Ⅱ（写真データ）'!$G$9:$G$1497='様式Ⅰ（カメラ設置データ）'!$A44)*('様式Ⅱ（写真データ）'!$I$9:$I$1497))</f>
        <v>0</v>
      </c>
      <c r="Y44" s="328">
        <f>SUMPRODUCT(('様式Ⅱ（写真データ）'!$A$9:$A$1497='様式Ⅰ（カメラ設置データ）'!Y$33)*('様式Ⅱ（写真データ）'!$G$9:$G$1497='様式Ⅰ（カメラ設置データ）'!$A44)*('様式Ⅱ（写真データ）'!$I$9:$I$1497))</f>
        <v>0</v>
      </c>
      <c r="Z44" s="328">
        <f>SUMPRODUCT(('様式Ⅱ（写真データ）'!$A$9:$A$1497='様式Ⅰ（カメラ設置データ）'!Z$33)*('様式Ⅱ（写真データ）'!$G$9:$G$1497='様式Ⅰ（カメラ設置データ）'!$A44)*('様式Ⅱ（写真データ）'!$I$9:$I$1497))</f>
        <v>0</v>
      </c>
      <c r="AA44" s="328">
        <f>SUMPRODUCT(('様式Ⅱ（写真データ）'!$A$9:$A$1497='様式Ⅰ（カメラ設置データ）'!AA$33)*('様式Ⅱ（写真データ）'!$G$9:$G$1497='様式Ⅰ（カメラ設置データ）'!$A44)*('様式Ⅱ（写真データ）'!$I$9:$I$1497))</f>
        <v>0</v>
      </c>
      <c r="AB44" s="328">
        <f>SUMPRODUCT(('様式Ⅱ（写真データ）'!$A$9:$A$1497='様式Ⅰ（カメラ設置データ）'!AB$33)*('様式Ⅱ（写真データ）'!$G$9:$G$1497='様式Ⅰ（カメラ設置データ）'!$A44)*('様式Ⅱ（写真データ）'!$I$9:$I$1497))</f>
        <v>0</v>
      </c>
      <c r="AC44" s="328">
        <f>SUMPRODUCT(('様式Ⅱ（写真データ）'!$A$9:$A$1497='様式Ⅰ（カメラ設置データ）'!AC$33)*('様式Ⅱ（写真データ）'!$G$9:$G$1497='様式Ⅰ（カメラ設置データ）'!$A44)*('様式Ⅱ（写真データ）'!$I$9:$I$1497))</f>
        <v>0</v>
      </c>
      <c r="AD44" s="328">
        <f>SUMPRODUCT(('様式Ⅱ（写真データ）'!$A$9:$A$1497='様式Ⅰ（カメラ設置データ）'!AD$33)*('様式Ⅱ（写真データ）'!$G$9:$G$1497='様式Ⅰ（カメラ設置データ）'!$A44)*('様式Ⅱ（写真データ）'!$I$9:$I$1497))</f>
        <v>0</v>
      </c>
      <c r="AE44" s="328">
        <f>SUMPRODUCT(('様式Ⅱ（写真データ）'!$A$9:$A$1497='様式Ⅰ（カメラ設置データ）'!AE$33)*('様式Ⅱ（写真データ）'!$G$9:$G$1497='様式Ⅰ（カメラ設置データ）'!$A44)*('様式Ⅱ（写真データ）'!$I$9:$I$1497))</f>
        <v>0</v>
      </c>
      <c r="AF44" s="328">
        <f>SUMPRODUCT(('様式Ⅱ（写真データ）'!$A$9:$A$1497='様式Ⅰ（カメラ設置データ）'!AF$33)*('様式Ⅱ（写真データ）'!$G$9:$G$1497='様式Ⅰ（カメラ設置データ）'!$A44)*('様式Ⅱ（写真データ）'!$I$9:$I$1497))</f>
        <v>0</v>
      </c>
      <c r="AG44" s="328">
        <f>SUMPRODUCT(('様式Ⅱ（写真データ）'!$A$9:$A$1497='様式Ⅰ（カメラ設置データ）'!AG$33)*('様式Ⅱ（写真データ）'!$G$9:$G$1497='様式Ⅰ（カメラ設置データ）'!$A44)*('様式Ⅱ（写真データ）'!$I$9:$I$1497))</f>
        <v>0</v>
      </c>
      <c r="AH44" s="328">
        <f>SUMPRODUCT(('様式Ⅱ（写真データ）'!$A$9:$A$1497='様式Ⅰ（カメラ設置データ）'!AH$33)*('様式Ⅱ（写真データ）'!$G$9:$G$1497='様式Ⅰ（カメラ設置データ）'!$A44)*('様式Ⅱ（写真データ）'!$I$9:$I$1497))</f>
        <v>0</v>
      </c>
      <c r="AI44" s="328">
        <f>SUMPRODUCT(('様式Ⅱ（写真データ）'!$A$9:$A$1497='様式Ⅰ（カメラ設置データ）'!AI$33)*('様式Ⅱ（写真データ）'!$G$9:$G$1497='様式Ⅰ（カメラ設置データ）'!$A44)*('様式Ⅱ（写真データ）'!$I$9:$I$1497))</f>
        <v>0</v>
      </c>
      <c r="AJ44" s="328">
        <f>SUMPRODUCT(('様式Ⅱ（写真データ）'!$A$9:$A$1497='様式Ⅰ（カメラ設置データ）'!AJ$33)*('様式Ⅱ（写真データ）'!$G$9:$G$1497='様式Ⅰ（カメラ設置データ）'!$A44)*('様式Ⅱ（写真データ）'!$I$9:$I$1497))</f>
        <v>0</v>
      </c>
      <c r="AK44" s="328">
        <f>SUMPRODUCT(('様式Ⅱ（写真データ）'!$A$9:$A$1497='様式Ⅰ（カメラ設置データ）'!AK$33)*('様式Ⅱ（写真データ）'!$G$9:$G$1497='様式Ⅰ（カメラ設置データ）'!$A44)*('様式Ⅱ（写真データ）'!$I$9:$I$1497))</f>
        <v>0</v>
      </c>
      <c r="AL44" s="328">
        <f>SUMPRODUCT(('様式Ⅱ（写真データ）'!$A$9:$A$1497='様式Ⅰ（カメラ設置データ）'!AL$33)*('様式Ⅱ（写真データ）'!$G$9:$G$1497='様式Ⅰ（カメラ設置データ）'!$A44)*('様式Ⅱ（写真データ）'!$I$9:$I$1497))</f>
        <v>0</v>
      </c>
      <c r="AM44" s="328">
        <f>SUMPRODUCT(('様式Ⅱ（写真データ）'!$A$9:$A$1497='様式Ⅰ（カメラ設置データ）'!AM$33)*('様式Ⅱ（写真データ）'!$G$9:$G$1497='様式Ⅰ（カメラ設置データ）'!$A44)*('様式Ⅱ（写真データ）'!$I$9:$I$1497))</f>
        <v>0</v>
      </c>
      <c r="AN44" s="328">
        <f>SUMPRODUCT(('様式Ⅱ（写真データ）'!$A$9:$A$1497='様式Ⅰ（カメラ設置データ）'!AN$33)*('様式Ⅱ（写真データ）'!$G$9:$G$1497='様式Ⅰ（カメラ設置データ）'!$A44)*('様式Ⅱ（写真データ）'!$I$9:$I$1497))</f>
        <v>0</v>
      </c>
      <c r="AO44" s="328">
        <f>SUMPRODUCT(('様式Ⅱ（写真データ）'!$A$9:$A$1497='様式Ⅰ（カメラ設置データ）'!AO$33)*('様式Ⅱ（写真データ）'!$G$9:$G$1497='様式Ⅰ（カメラ設置データ）'!$A44)*('様式Ⅱ（写真データ）'!$I$9:$I$1497))</f>
        <v>0</v>
      </c>
      <c r="AP44" s="328">
        <f>SUMPRODUCT(('様式Ⅱ（写真データ）'!$A$9:$A$1497='様式Ⅰ（カメラ設置データ）'!AP$33)*('様式Ⅱ（写真データ）'!$G$9:$G$1497='様式Ⅰ（カメラ設置データ）'!$A44)*('様式Ⅱ（写真データ）'!$I$9:$I$1497))</f>
        <v>0</v>
      </c>
    </row>
    <row r="45" spans="1:42" s="40" customFormat="1">
      <c r="A45" s="318" t="s">
        <v>617</v>
      </c>
      <c r="B45" s="325" t="str">
        <f t="shared" si="4"/>
        <v/>
      </c>
      <c r="C45" s="328">
        <f>SUMPRODUCT(('様式Ⅱ（写真データ）'!$A$9:$A$1497='様式Ⅰ（カメラ設置データ）'!C$33)*('様式Ⅱ（写真データ）'!$G$9:$G$1497='様式Ⅰ（カメラ設置データ）'!$A45)*('様式Ⅱ（写真データ）'!$I$9:$I$1497))</f>
        <v>0</v>
      </c>
      <c r="D45" s="328">
        <f>SUMPRODUCT(('様式Ⅱ（写真データ）'!$A$9:$A$1497='様式Ⅰ（カメラ設置データ）'!D$33)*('様式Ⅱ（写真データ）'!$G$9:$G$1497='様式Ⅰ（カメラ設置データ）'!$A45)*('様式Ⅱ（写真データ）'!$I$9:$I$1497))</f>
        <v>0</v>
      </c>
      <c r="E45" s="328">
        <f>SUMPRODUCT(('様式Ⅱ（写真データ）'!$A$9:$A$1497='様式Ⅰ（カメラ設置データ）'!E$33)*('様式Ⅱ（写真データ）'!$G$9:$G$1497='様式Ⅰ（カメラ設置データ）'!$A45)*('様式Ⅱ（写真データ）'!$I$9:$I$1497))</f>
        <v>0</v>
      </c>
      <c r="F45" s="328">
        <f>SUMPRODUCT(('様式Ⅱ（写真データ）'!$A$9:$A$1497='様式Ⅰ（カメラ設置データ）'!F$33)*('様式Ⅱ（写真データ）'!$G$9:$G$1497='様式Ⅰ（カメラ設置データ）'!$A45)*('様式Ⅱ（写真データ）'!$I$9:$I$1497))</f>
        <v>0</v>
      </c>
      <c r="G45" s="328">
        <f>SUMPRODUCT(('様式Ⅱ（写真データ）'!$A$9:$A$1497='様式Ⅰ（カメラ設置データ）'!G$33)*('様式Ⅱ（写真データ）'!$G$9:$G$1497='様式Ⅰ（カメラ設置データ）'!$A45)*('様式Ⅱ（写真データ）'!$I$9:$I$1497))</f>
        <v>0</v>
      </c>
      <c r="H45" s="328">
        <f>SUMPRODUCT(('様式Ⅱ（写真データ）'!$A$9:$A$1497='様式Ⅰ（カメラ設置データ）'!H$33)*('様式Ⅱ（写真データ）'!$G$9:$G$1497='様式Ⅰ（カメラ設置データ）'!$A45)*('様式Ⅱ（写真データ）'!$I$9:$I$1497))</f>
        <v>0</v>
      </c>
      <c r="I45" s="328">
        <f>SUMPRODUCT(('様式Ⅱ（写真データ）'!$A$9:$A$1497='様式Ⅰ（カメラ設置データ）'!I$33)*('様式Ⅱ（写真データ）'!$G$9:$G$1497='様式Ⅰ（カメラ設置データ）'!$A45)*('様式Ⅱ（写真データ）'!$I$9:$I$1497))</f>
        <v>0</v>
      </c>
      <c r="J45" s="328">
        <f>SUMPRODUCT(('様式Ⅱ（写真データ）'!$A$9:$A$1497='様式Ⅰ（カメラ設置データ）'!J$33)*('様式Ⅱ（写真データ）'!$G$9:$G$1497='様式Ⅰ（カメラ設置データ）'!$A45)*('様式Ⅱ（写真データ）'!$I$9:$I$1497))</f>
        <v>0</v>
      </c>
      <c r="K45" s="328">
        <f>SUMPRODUCT(('様式Ⅱ（写真データ）'!$A$9:$A$1497='様式Ⅰ（カメラ設置データ）'!K$33)*('様式Ⅱ（写真データ）'!$G$9:$G$1497='様式Ⅰ（カメラ設置データ）'!$A45)*('様式Ⅱ（写真データ）'!$I$9:$I$1497))</f>
        <v>0</v>
      </c>
      <c r="L45" s="328">
        <f>SUMPRODUCT(('様式Ⅱ（写真データ）'!$A$9:$A$1497='様式Ⅰ（カメラ設置データ）'!L$33)*('様式Ⅱ（写真データ）'!$G$9:$G$1497='様式Ⅰ（カメラ設置データ）'!$A45)*('様式Ⅱ（写真データ）'!$I$9:$I$1497))</f>
        <v>0</v>
      </c>
      <c r="M45" s="328">
        <f>SUMPRODUCT(('様式Ⅱ（写真データ）'!$A$9:$A$1497='様式Ⅰ（カメラ設置データ）'!M$33)*('様式Ⅱ（写真データ）'!$G$9:$G$1497='様式Ⅰ（カメラ設置データ）'!$A45)*('様式Ⅱ（写真データ）'!$I$9:$I$1497))</f>
        <v>0</v>
      </c>
      <c r="N45" s="328">
        <f>SUMPRODUCT(('様式Ⅱ（写真データ）'!$A$9:$A$1497='様式Ⅰ（カメラ設置データ）'!N$33)*('様式Ⅱ（写真データ）'!$G$9:$G$1497='様式Ⅰ（カメラ設置データ）'!$A45)*('様式Ⅱ（写真データ）'!$I$9:$I$1497))</f>
        <v>0</v>
      </c>
      <c r="O45" s="328">
        <f>SUMPRODUCT(('様式Ⅱ（写真データ）'!$A$9:$A$1497='様式Ⅰ（カメラ設置データ）'!O$33)*('様式Ⅱ（写真データ）'!$G$9:$G$1497='様式Ⅰ（カメラ設置データ）'!$A45)*('様式Ⅱ（写真データ）'!$I$9:$I$1497))</f>
        <v>0</v>
      </c>
      <c r="P45" s="328">
        <f>SUMPRODUCT(('様式Ⅱ（写真データ）'!$A$9:$A$1497='様式Ⅰ（カメラ設置データ）'!P$33)*('様式Ⅱ（写真データ）'!$G$9:$G$1497='様式Ⅰ（カメラ設置データ）'!$A45)*('様式Ⅱ（写真データ）'!$I$9:$I$1497))</f>
        <v>0</v>
      </c>
      <c r="Q45" s="328">
        <f>SUMPRODUCT(('様式Ⅱ（写真データ）'!$A$9:$A$1497='様式Ⅰ（カメラ設置データ）'!Q$33)*('様式Ⅱ（写真データ）'!$G$9:$G$1497='様式Ⅰ（カメラ設置データ）'!$A45)*('様式Ⅱ（写真データ）'!$I$9:$I$1497))</f>
        <v>0</v>
      </c>
      <c r="R45" s="328">
        <f>SUMPRODUCT(('様式Ⅱ（写真データ）'!$A$9:$A$1497='様式Ⅰ（カメラ設置データ）'!R$33)*('様式Ⅱ（写真データ）'!$G$9:$G$1497='様式Ⅰ（カメラ設置データ）'!$A45)*('様式Ⅱ（写真データ）'!$I$9:$I$1497))</f>
        <v>0</v>
      </c>
      <c r="S45" s="328">
        <f>SUMPRODUCT(('様式Ⅱ（写真データ）'!$A$9:$A$1497='様式Ⅰ（カメラ設置データ）'!S$33)*('様式Ⅱ（写真データ）'!$G$9:$G$1497='様式Ⅰ（カメラ設置データ）'!$A45)*('様式Ⅱ（写真データ）'!$I$9:$I$1497))</f>
        <v>0</v>
      </c>
      <c r="T45" s="328">
        <f>SUMPRODUCT(('様式Ⅱ（写真データ）'!$A$9:$A$1497='様式Ⅰ（カメラ設置データ）'!T$33)*('様式Ⅱ（写真データ）'!$G$9:$G$1497='様式Ⅰ（カメラ設置データ）'!$A45)*('様式Ⅱ（写真データ）'!$I$9:$I$1497))</f>
        <v>0</v>
      </c>
      <c r="U45" s="328">
        <f>SUMPRODUCT(('様式Ⅱ（写真データ）'!$A$9:$A$1497='様式Ⅰ（カメラ設置データ）'!U$33)*('様式Ⅱ（写真データ）'!$G$9:$G$1497='様式Ⅰ（カメラ設置データ）'!$A45)*('様式Ⅱ（写真データ）'!$I$9:$I$1497))</f>
        <v>0</v>
      </c>
      <c r="V45" s="328">
        <f>SUMPRODUCT(('様式Ⅱ（写真データ）'!$A$9:$A$1497='様式Ⅰ（カメラ設置データ）'!V$33)*('様式Ⅱ（写真データ）'!$G$9:$G$1497='様式Ⅰ（カメラ設置データ）'!$A45)*('様式Ⅱ（写真データ）'!$I$9:$I$1497))</f>
        <v>0</v>
      </c>
      <c r="W45" s="328">
        <f>SUMPRODUCT(('様式Ⅱ（写真データ）'!$A$9:$A$1497='様式Ⅰ（カメラ設置データ）'!W$33)*('様式Ⅱ（写真データ）'!$G$9:$G$1497='様式Ⅰ（カメラ設置データ）'!$A45)*('様式Ⅱ（写真データ）'!$I$9:$I$1497))</f>
        <v>0</v>
      </c>
      <c r="X45" s="328">
        <f>SUMPRODUCT(('様式Ⅱ（写真データ）'!$A$9:$A$1497='様式Ⅰ（カメラ設置データ）'!X$33)*('様式Ⅱ（写真データ）'!$G$9:$G$1497='様式Ⅰ（カメラ設置データ）'!$A45)*('様式Ⅱ（写真データ）'!$I$9:$I$1497))</f>
        <v>0</v>
      </c>
      <c r="Y45" s="328">
        <f>SUMPRODUCT(('様式Ⅱ（写真データ）'!$A$9:$A$1497='様式Ⅰ（カメラ設置データ）'!Y$33)*('様式Ⅱ（写真データ）'!$G$9:$G$1497='様式Ⅰ（カメラ設置データ）'!$A45)*('様式Ⅱ（写真データ）'!$I$9:$I$1497))</f>
        <v>0</v>
      </c>
      <c r="Z45" s="328">
        <f>SUMPRODUCT(('様式Ⅱ（写真データ）'!$A$9:$A$1497='様式Ⅰ（カメラ設置データ）'!Z$33)*('様式Ⅱ（写真データ）'!$G$9:$G$1497='様式Ⅰ（カメラ設置データ）'!$A45)*('様式Ⅱ（写真データ）'!$I$9:$I$1497))</f>
        <v>0</v>
      </c>
      <c r="AA45" s="328">
        <f>SUMPRODUCT(('様式Ⅱ（写真データ）'!$A$9:$A$1497='様式Ⅰ（カメラ設置データ）'!AA$33)*('様式Ⅱ（写真データ）'!$G$9:$G$1497='様式Ⅰ（カメラ設置データ）'!$A45)*('様式Ⅱ（写真データ）'!$I$9:$I$1497))</f>
        <v>0</v>
      </c>
      <c r="AB45" s="328">
        <f>SUMPRODUCT(('様式Ⅱ（写真データ）'!$A$9:$A$1497='様式Ⅰ（カメラ設置データ）'!AB$33)*('様式Ⅱ（写真データ）'!$G$9:$G$1497='様式Ⅰ（カメラ設置データ）'!$A45)*('様式Ⅱ（写真データ）'!$I$9:$I$1497))</f>
        <v>0</v>
      </c>
      <c r="AC45" s="328">
        <f>SUMPRODUCT(('様式Ⅱ（写真データ）'!$A$9:$A$1497='様式Ⅰ（カメラ設置データ）'!AC$33)*('様式Ⅱ（写真データ）'!$G$9:$G$1497='様式Ⅰ（カメラ設置データ）'!$A45)*('様式Ⅱ（写真データ）'!$I$9:$I$1497))</f>
        <v>0</v>
      </c>
      <c r="AD45" s="328">
        <f>SUMPRODUCT(('様式Ⅱ（写真データ）'!$A$9:$A$1497='様式Ⅰ（カメラ設置データ）'!AD$33)*('様式Ⅱ（写真データ）'!$G$9:$G$1497='様式Ⅰ（カメラ設置データ）'!$A45)*('様式Ⅱ（写真データ）'!$I$9:$I$1497))</f>
        <v>0</v>
      </c>
      <c r="AE45" s="328">
        <f>SUMPRODUCT(('様式Ⅱ（写真データ）'!$A$9:$A$1497='様式Ⅰ（カメラ設置データ）'!AE$33)*('様式Ⅱ（写真データ）'!$G$9:$G$1497='様式Ⅰ（カメラ設置データ）'!$A45)*('様式Ⅱ（写真データ）'!$I$9:$I$1497))</f>
        <v>0</v>
      </c>
      <c r="AF45" s="328">
        <f>SUMPRODUCT(('様式Ⅱ（写真データ）'!$A$9:$A$1497='様式Ⅰ（カメラ設置データ）'!AF$33)*('様式Ⅱ（写真データ）'!$G$9:$G$1497='様式Ⅰ（カメラ設置データ）'!$A45)*('様式Ⅱ（写真データ）'!$I$9:$I$1497))</f>
        <v>0</v>
      </c>
      <c r="AG45" s="328">
        <f>SUMPRODUCT(('様式Ⅱ（写真データ）'!$A$9:$A$1497='様式Ⅰ（カメラ設置データ）'!AG$33)*('様式Ⅱ（写真データ）'!$G$9:$G$1497='様式Ⅰ（カメラ設置データ）'!$A45)*('様式Ⅱ（写真データ）'!$I$9:$I$1497))</f>
        <v>0</v>
      </c>
      <c r="AH45" s="328">
        <f>SUMPRODUCT(('様式Ⅱ（写真データ）'!$A$9:$A$1497='様式Ⅰ（カメラ設置データ）'!AH$33)*('様式Ⅱ（写真データ）'!$G$9:$G$1497='様式Ⅰ（カメラ設置データ）'!$A45)*('様式Ⅱ（写真データ）'!$I$9:$I$1497))</f>
        <v>0</v>
      </c>
      <c r="AI45" s="328">
        <f>SUMPRODUCT(('様式Ⅱ（写真データ）'!$A$9:$A$1497='様式Ⅰ（カメラ設置データ）'!AI$33)*('様式Ⅱ（写真データ）'!$G$9:$G$1497='様式Ⅰ（カメラ設置データ）'!$A45)*('様式Ⅱ（写真データ）'!$I$9:$I$1497))</f>
        <v>0</v>
      </c>
      <c r="AJ45" s="328">
        <f>SUMPRODUCT(('様式Ⅱ（写真データ）'!$A$9:$A$1497='様式Ⅰ（カメラ設置データ）'!AJ$33)*('様式Ⅱ（写真データ）'!$G$9:$G$1497='様式Ⅰ（カメラ設置データ）'!$A45)*('様式Ⅱ（写真データ）'!$I$9:$I$1497))</f>
        <v>0</v>
      </c>
      <c r="AK45" s="328">
        <f>SUMPRODUCT(('様式Ⅱ（写真データ）'!$A$9:$A$1497='様式Ⅰ（カメラ設置データ）'!AK$33)*('様式Ⅱ（写真データ）'!$G$9:$G$1497='様式Ⅰ（カメラ設置データ）'!$A45)*('様式Ⅱ（写真データ）'!$I$9:$I$1497))</f>
        <v>0</v>
      </c>
      <c r="AL45" s="328">
        <f>SUMPRODUCT(('様式Ⅱ（写真データ）'!$A$9:$A$1497='様式Ⅰ（カメラ設置データ）'!AL$33)*('様式Ⅱ（写真データ）'!$G$9:$G$1497='様式Ⅰ（カメラ設置データ）'!$A45)*('様式Ⅱ（写真データ）'!$I$9:$I$1497))</f>
        <v>0</v>
      </c>
      <c r="AM45" s="328">
        <f>SUMPRODUCT(('様式Ⅱ（写真データ）'!$A$9:$A$1497='様式Ⅰ（カメラ設置データ）'!AM$33)*('様式Ⅱ（写真データ）'!$G$9:$G$1497='様式Ⅰ（カメラ設置データ）'!$A45)*('様式Ⅱ（写真データ）'!$I$9:$I$1497))</f>
        <v>0</v>
      </c>
      <c r="AN45" s="328">
        <f>SUMPRODUCT(('様式Ⅱ（写真データ）'!$A$9:$A$1497='様式Ⅰ（カメラ設置データ）'!AN$33)*('様式Ⅱ（写真データ）'!$G$9:$G$1497='様式Ⅰ（カメラ設置データ）'!$A45)*('様式Ⅱ（写真データ）'!$I$9:$I$1497))</f>
        <v>0</v>
      </c>
      <c r="AO45" s="328">
        <f>SUMPRODUCT(('様式Ⅱ（写真データ）'!$A$9:$A$1497='様式Ⅰ（カメラ設置データ）'!AO$33)*('様式Ⅱ（写真データ）'!$G$9:$G$1497='様式Ⅰ（カメラ設置データ）'!$A45)*('様式Ⅱ（写真データ）'!$I$9:$I$1497))</f>
        <v>0</v>
      </c>
      <c r="AP45" s="328">
        <f>SUMPRODUCT(('様式Ⅱ（写真データ）'!$A$9:$A$1497='様式Ⅰ（カメラ設置データ）'!AP$33)*('様式Ⅱ（写真データ）'!$G$9:$G$1497='様式Ⅰ（カメラ設置データ）'!$A45)*('様式Ⅱ（写真データ）'!$I$9:$I$1497))</f>
        <v>0</v>
      </c>
    </row>
    <row r="46" spans="1:42" s="40" customFormat="1">
      <c r="A46" s="318" t="s">
        <v>618</v>
      </c>
      <c r="B46" s="325" t="str">
        <f t="shared" si="4"/>
        <v/>
      </c>
      <c r="C46" s="328">
        <f>SUMPRODUCT(('様式Ⅱ（写真データ）'!$A$9:$A$1497='様式Ⅰ（カメラ設置データ）'!C$33)*('様式Ⅱ（写真データ）'!$G$9:$G$1497='様式Ⅰ（カメラ設置データ）'!$A46)*('様式Ⅱ（写真データ）'!$I$9:$I$1497))</f>
        <v>0</v>
      </c>
      <c r="D46" s="328">
        <f>SUMPRODUCT(('様式Ⅱ（写真データ）'!$A$9:$A$1497='様式Ⅰ（カメラ設置データ）'!D$33)*('様式Ⅱ（写真データ）'!$G$9:$G$1497='様式Ⅰ（カメラ設置データ）'!$A46)*('様式Ⅱ（写真データ）'!$I$9:$I$1497))</f>
        <v>0</v>
      </c>
      <c r="E46" s="328">
        <f>SUMPRODUCT(('様式Ⅱ（写真データ）'!$A$9:$A$1497='様式Ⅰ（カメラ設置データ）'!E$33)*('様式Ⅱ（写真データ）'!$G$9:$G$1497='様式Ⅰ（カメラ設置データ）'!$A46)*('様式Ⅱ（写真データ）'!$I$9:$I$1497))</f>
        <v>0</v>
      </c>
      <c r="F46" s="328">
        <f>SUMPRODUCT(('様式Ⅱ（写真データ）'!$A$9:$A$1497='様式Ⅰ（カメラ設置データ）'!F$33)*('様式Ⅱ（写真データ）'!$G$9:$G$1497='様式Ⅰ（カメラ設置データ）'!$A46)*('様式Ⅱ（写真データ）'!$I$9:$I$1497))</f>
        <v>0</v>
      </c>
      <c r="G46" s="328">
        <f>SUMPRODUCT(('様式Ⅱ（写真データ）'!$A$9:$A$1497='様式Ⅰ（カメラ設置データ）'!G$33)*('様式Ⅱ（写真データ）'!$G$9:$G$1497='様式Ⅰ（カメラ設置データ）'!$A46)*('様式Ⅱ（写真データ）'!$I$9:$I$1497))</f>
        <v>0</v>
      </c>
      <c r="H46" s="328">
        <f>SUMPRODUCT(('様式Ⅱ（写真データ）'!$A$9:$A$1497='様式Ⅰ（カメラ設置データ）'!H$33)*('様式Ⅱ（写真データ）'!$G$9:$G$1497='様式Ⅰ（カメラ設置データ）'!$A46)*('様式Ⅱ（写真データ）'!$I$9:$I$1497))</f>
        <v>0</v>
      </c>
      <c r="I46" s="328">
        <f>SUMPRODUCT(('様式Ⅱ（写真データ）'!$A$9:$A$1497='様式Ⅰ（カメラ設置データ）'!I$33)*('様式Ⅱ（写真データ）'!$G$9:$G$1497='様式Ⅰ（カメラ設置データ）'!$A46)*('様式Ⅱ（写真データ）'!$I$9:$I$1497))</f>
        <v>0</v>
      </c>
      <c r="J46" s="328">
        <f>SUMPRODUCT(('様式Ⅱ（写真データ）'!$A$9:$A$1497='様式Ⅰ（カメラ設置データ）'!J$33)*('様式Ⅱ（写真データ）'!$G$9:$G$1497='様式Ⅰ（カメラ設置データ）'!$A46)*('様式Ⅱ（写真データ）'!$I$9:$I$1497))</f>
        <v>0</v>
      </c>
      <c r="K46" s="328">
        <f>SUMPRODUCT(('様式Ⅱ（写真データ）'!$A$9:$A$1497='様式Ⅰ（カメラ設置データ）'!K$33)*('様式Ⅱ（写真データ）'!$G$9:$G$1497='様式Ⅰ（カメラ設置データ）'!$A46)*('様式Ⅱ（写真データ）'!$I$9:$I$1497))</f>
        <v>0</v>
      </c>
      <c r="L46" s="328">
        <f>SUMPRODUCT(('様式Ⅱ（写真データ）'!$A$9:$A$1497='様式Ⅰ（カメラ設置データ）'!L$33)*('様式Ⅱ（写真データ）'!$G$9:$G$1497='様式Ⅰ（カメラ設置データ）'!$A46)*('様式Ⅱ（写真データ）'!$I$9:$I$1497))</f>
        <v>0</v>
      </c>
      <c r="M46" s="328">
        <f>SUMPRODUCT(('様式Ⅱ（写真データ）'!$A$9:$A$1497='様式Ⅰ（カメラ設置データ）'!M$33)*('様式Ⅱ（写真データ）'!$G$9:$G$1497='様式Ⅰ（カメラ設置データ）'!$A46)*('様式Ⅱ（写真データ）'!$I$9:$I$1497))</f>
        <v>0</v>
      </c>
      <c r="N46" s="328">
        <f>SUMPRODUCT(('様式Ⅱ（写真データ）'!$A$9:$A$1497='様式Ⅰ（カメラ設置データ）'!N$33)*('様式Ⅱ（写真データ）'!$G$9:$G$1497='様式Ⅰ（カメラ設置データ）'!$A46)*('様式Ⅱ（写真データ）'!$I$9:$I$1497))</f>
        <v>0</v>
      </c>
      <c r="O46" s="328">
        <f>SUMPRODUCT(('様式Ⅱ（写真データ）'!$A$9:$A$1497='様式Ⅰ（カメラ設置データ）'!O$33)*('様式Ⅱ（写真データ）'!$G$9:$G$1497='様式Ⅰ（カメラ設置データ）'!$A46)*('様式Ⅱ（写真データ）'!$I$9:$I$1497))</f>
        <v>0</v>
      </c>
      <c r="P46" s="328">
        <f>SUMPRODUCT(('様式Ⅱ（写真データ）'!$A$9:$A$1497='様式Ⅰ（カメラ設置データ）'!P$33)*('様式Ⅱ（写真データ）'!$G$9:$G$1497='様式Ⅰ（カメラ設置データ）'!$A46)*('様式Ⅱ（写真データ）'!$I$9:$I$1497))</f>
        <v>0</v>
      </c>
      <c r="Q46" s="328">
        <f>SUMPRODUCT(('様式Ⅱ（写真データ）'!$A$9:$A$1497='様式Ⅰ（カメラ設置データ）'!Q$33)*('様式Ⅱ（写真データ）'!$G$9:$G$1497='様式Ⅰ（カメラ設置データ）'!$A46)*('様式Ⅱ（写真データ）'!$I$9:$I$1497))</f>
        <v>0</v>
      </c>
      <c r="R46" s="328">
        <f>SUMPRODUCT(('様式Ⅱ（写真データ）'!$A$9:$A$1497='様式Ⅰ（カメラ設置データ）'!R$33)*('様式Ⅱ（写真データ）'!$G$9:$G$1497='様式Ⅰ（カメラ設置データ）'!$A46)*('様式Ⅱ（写真データ）'!$I$9:$I$1497))</f>
        <v>0</v>
      </c>
      <c r="S46" s="328">
        <f>SUMPRODUCT(('様式Ⅱ（写真データ）'!$A$9:$A$1497='様式Ⅰ（カメラ設置データ）'!S$33)*('様式Ⅱ（写真データ）'!$G$9:$G$1497='様式Ⅰ（カメラ設置データ）'!$A46)*('様式Ⅱ（写真データ）'!$I$9:$I$1497))</f>
        <v>0</v>
      </c>
      <c r="T46" s="328">
        <f>SUMPRODUCT(('様式Ⅱ（写真データ）'!$A$9:$A$1497='様式Ⅰ（カメラ設置データ）'!T$33)*('様式Ⅱ（写真データ）'!$G$9:$G$1497='様式Ⅰ（カメラ設置データ）'!$A46)*('様式Ⅱ（写真データ）'!$I$9:$I$1497))</f>
        <v>0</v>
      </c>
      <c r="U46" s="328">
        <f>SUMPRODUCT(('様式Ⅱ（写真データ）'!$A$9:$A$1497='様式Ⅰ（カメラ設置データ）'!U$33)*('様式Ⅱ（写真データ）'!$G$9:$G$1497='様式Ⅰ（カメラ設置データ）'!$A46)*('様式Ⅱ（写真データ）'!$I$9:$I$1497))</f>
        <v>0</v>
      </c>
      <c r="V46" s="328">
        <f>SUMPRODUCT(('様式Ⅱ（写真データ）'!$A$9:$A$1497='様式Ⅰ（カメラ設置データ）'!V$33)*('様式Ⅱ（写真データ）'!$G$9:$G$1497='様式Ⅰ（カメラ設置データ）'!$A46)*('様式Ⅱ（写真データ）'!$I$9:$I$1497))</f>
        <v>0</v>
      </c>
      <c r="W46" s="328">
        <f>SUMPRODUCT(('様式Ⅱ（写真データ）'!$A$9:$A$1497='様式Ⅰ（カメラ設置データ）'!W$33)*('様式Ⅱ（写真データ）'!$G$9:$G$1497='様式Ⅰ（カメラ設置データ）'!$A46)*('様式Ⅱ（写真データ）'!$I$9:$I$1497))</f>
        <v>0</v>
      </c>
      <c r="X46" s="328">
        <f>SUMPRODUCT(('様式Ⅱ（写真データ）'!$A$9:$A$1497='様式Ⅰ（カメラ設置データ）'!X$33)*('様式Ⅱ（写真データ）'!$G$9:$G$1497='様式Ⅰ（カメラ設置データ）'!$A46)*('様式Ⅱ（写真データ）'!$I$9:$I$1497))</f>
        <v>0</v>
      </c>
      <c r="Y46" s="328">
        <f>SUMPRODUCT(('様式Ⅱ（写真データ）'!$A$9:$A$1497='様式Ⅰ（カメラ設置データ）'!Y$33)*('様式Ⅱ（写真データ）'!$G$9:$G$1497='様式Ⅰ（カメラ設置データ）'!$A46)*('様式Ⅱ（写真データ）'!$I$9:$I$1497))</f>
        <v>0</v>
      </c>
      <c r="Z46" s="328">
        <f>SUMPRODUCT(('様式Ⅱ（写真データ）'!$A$9:$A$1497='様式Ⅰ（カメラ設置データ）'!Z$33)*('様式Ⅱ（写真データ）'!$G$9:$G$1497='様式Ⅰ（カメラ設置データ）'!$A46)*('様式Ⅱ（写真データ）'!$I$9:$I$1497))</f>
        <v>0</v>
      </c>
      <c r="AA46" s="328">
        <f>SUMPRODUCT(('様式Ⅱ（写真データ）'!$A$9:$A$1497='様式Ⅰ（カメラ設置データ）'!AA$33)*('様式Ⅱ（写真データ）'!$G$9:$G$1497='様式Ⅰ（カメラ設置データ）'!$A46)*('様式Ⅱ（写真データ）'!$I$9:$I$1497))</f>
        <v>0</v>
      </c>
      <c r="AB46" s="328">
        <f>SUMPRODUCT(('様式Ⅱ（写真データ）'!$A$9:$A$1497='様式Ⅰ（カメラ設置データ）'!AB$33)*('様式Ⅱ（写真データ）'!$G$9:$G$1497='様式Ⅰ（カメラ設置データ）'!$A46)*('様式Ⅱ（写真データ）'!$I$9:$I$1497))</f>
        <v>0</v>
      </c>
      <c r="AC46" s="328">
        <f>SUMPRODUCT(('様式Ⅱ（写真データ）'!$A$9:$A$1497='様式Ⅰ（カメラ設置データ）'!AC$33)*('様式Ⅱ（写真データ）'!$G$9:$G$1497='様式Ⅰ（カメラ設置データ）'!$A46)*('様式Ⅱ（写真データ）'!$I$9:$I$1497))</f>
        <v>0</v>
      </c>
      <c r="AD46" s="328">
        <f>SUMPRODUCT(('様式Ⅱ（写真データ）'!$A$9:$A$1497='様式Ⅰ（カメラ設置データ）'!AD$33)*('様式Ⅱ（写真データ）'!$G$9:$G$1497='様式Ⅰ（カメラ設置データ）'!$A46)*('様式Ⅱ（写真データ）'!$I$9:$I$1497))</f>
        <v>0</v>
      </c>
      <c r="AE46" s="328">
        <f>SUMPRODUCT(('様式Ⅱ（写真データ）'!$A$9:$A$1497='様式Ⅰ（カメラ設置データ）'!AE$33)*('様式Ⅱ（写真データ）'!$G$9:$G$1497='様式Ⅰ（カメラ設置データ）'!$A46)*('様式Ⅱ（写真データ）'!$I$9:$I$1497))</f>
        <v>0</v>
      </c>
      <c r="AF46" s="328">
        <f>SUMPRODUCT(('様式Ⅱ（写真データ）'!$A$9:$A$1497='様式Ⅰ（カメラ設置データ）'!AF$33)*('様式Ⅱ（写真データ）'!$G$9:$G$1497='様式Ⅰ（カメラ設置データ）'!$A46)*('様式Ⅱ（写真データ）'!$I$9:$I$1497))</f>
        <v>0</v>
      </c>
      <c r="AG46" s="328">
        <f>SUMPRODUCT(('様式Ⅱ（写真データ）'!$A$9:$A$1497='様式Ⅰ（カメラ設置データ）'!AG$33)*('様式Ⅱ（写真データ）'!$G$9:$G$1497='様式Ⅰ（カメラ設置データ）'!$A46)*('様式Ⅱ（写真データ）'!$I$9:$I$1497))</f>
        <v>0</v>
      </c>
      <c r="AH46" s="328">
        <f>SUMPRODUCT(('様式Ⅱ（写真データ）'!$A$9:$A$1497='様式Ⅰ（カメラ設置データ）'!AH$33)*('様式Ⅱ（写真データ）'!$G$9:$G$1497='様式Ⅰ（カメラ設置データ）'!$A46)*('様式Ⅱ（写真データ）'!$I$9:$I$1497))</f>
        <v>0</v>
      </c>
      <c r="AI46" s="328">
        <f>SUMPRODUCT(('様式Ⅱ（写真データ）'!$A$9:$A$1497='様式Ⅰ（カメラ設置データ）'!AI$33)*('様式Ⅱ（写真データ）'!$G$9:$G$1497='様式Ⅰ（カメラ設置データ）'!$A46)*('様式Ⅱ（写真データ）'!$I$9:$I$1497))</f>
        <v>0</v>
      </c>
      <c r="AJ46" s="328">
        <f>SUMPRODUCT(('様式Ⅱ（写真データ）'!$A$9:$A$1497='様式Ⅰ（カメラ設置データ）'!AJ$33)*('様式Ⅱ（写真データ）'!$G$9:$G$1497='様式Ⅰ（カメラ設置データ）'!$A46)*('様式Ⅱ（写真データ）'!$I$9:$I$1497))</f>
        <v>0</v>
      </c>
      <c r="AK46" s="328">
        <f>SUMPRODUCT(('様式Ⅱ（写真データ）'!$A$9:$A$1497='様式Ⅰ（カメラ設置データ）'!AK$33)*('様式Ⅱ（写真データ）'!$G$9:$G$1497='様式Ⅰ（カメラ設置データ）'!$A46)*('様式Ⅱ（写真データ）'!$I$9:$I$1497))</f>
        <v>0</v>
      </c>
      <c r="AL46" s="328">
        <f>SUMPRODUCT(('様式Ⅱ（写真データ）'!$A$9:$A$1497='様式Ⅰ（カメラ設置データ）'!AL$33)*('様式Ⅱ（写真データ）'!$G$9:$G$1497='様式Ⅰ（カメラ設置データ）'!$A46)*('様式Ⅱ（写真データ）'!$I$9:$I$1497))</f>
        <v>0</v>
      </c>
      <c r="AM46" s="328">
        <f>SUMPRODUCT(('様式Ⅱ（写真データ）'!$A$9:$A$1497='様式Ⅰ（カメラ設置データ）'!AM$33)*('様式Ⅱ（写真データ）'!$G$9:$G$1497='様式Ⅰ（カメラ設置データ）'!$A46)*('様式Ⅱ（写真データ）'!$I$9:$I$1497))</f>
        <v>0</v>
      </c>
      <c r="AN46" s="328">
        <f>SUMPRODUCT(('様式Ⅱ（写真データ）'!$A$9:$A$1497='様式Ⅰ（カメラ設置データ）'!AN$33)*('様式Ⅱ（写真データ）'!$G$9:$G$1497='様式Ⅰ（カメラ設置データ）'!$A46)*('様式Ⅱ（写真データ）'!$I$9:$I$1497))</f>
        <v>0</v>
      </c>
      <c r="AO46" s="328">
        <f>SUMPRODUCT(('様式Ⅱ（写真データ）'!$A$9:$A$1497='様式Ⅰ（カメラ設置データ）'!AO$33)*('様式Ⅱ（写真データ）'!$G$9:$G$1497='様式Ⅰ（カメラ設置データ）'!$A46)*('様式Ⅱ（写真データ）'!$I$9:$I$1497))</f>
        <v>0</v>
      </c>
      <c r="AP46" s="328">
        <f>SUMPRODUCT(('様式Ⅱ（写真データ）'!$A$9:$A$1497='様式Ⅰ（カメラ設置データ）'!AP$33)*('様式Ⅱ（写真データ）'!$G$9:$G$1497='様式Ⅰ（カメラ設置データ）'!$A46)*('様式Ⅱ（写真データ）'!$I$9:$I$1497))</f>
        <v>0</v>
      </c>
    </row>
    <row r="47" spans="1:42" s="40" customFormat="1">
      <c r="A47" s="318" t="s">
        <v>619</v>
      </c>
      <c r="B47" s="325" t="str">
        <f t="shared" si="4"/>
        <v/>
      </c>
      <c r="C47" s="328">
        <f>SUMPRODUCT(('様式Ⅱ（写真データ）'!$A$9:$A$1497='様式Ⅰ（カメラ設置データ）'!C$33)*('様式Ⅱ（写真データ）'!$G$9:$G$1497='様式Ⅰ（カメラ設置データ）'!$A47)*('様式Ⅱ（写真データ）'!$I$9:$I$1497))</f>
        <v>0</v>
      </c>
      <c r="D47" s="328">
        <f>SUMPRODUCT(('様式Ⅱ（写真データ）'!$A$9:$A$1497='様式Ⅰ（カメラ設置データ）'!D$33)*('様式Ⅱ（写真データ）'!$G$9:$G$1497='様式Ⅰ（カメラ設置データ）'!$A47)*('様式Ⅱ（写真データ）'!$I$9:$I$1497))</f>
        <v>0</v>
      </c>
      <c r="E47" s="328">
        <f>SUMPRODUCT(('様式Ⅱ（写真データ）'!$A$9:$A$1497='様式Ⅰ（カメラ設置データ）'!E$33)*('様式Ⅱ（写真データ）'!$G$9:$G$1497='様式Ⅰ（カメラ設置データ）'!$A47)*('様式Ⅱ（写真データ）'!$I$9:$I$1497))</f>
        <v>0</v>
      </c>
      <c r="F47" s="328">
        <f>SUMPRODUCT(('様式Ⅱ（写真データ）'!$A$9:$A$1497='様式Ⅰ（カメラ設置データ）'!F$33)*('様式Ⅱ（写真データ）'!$G$9:$G$1497='様式Ⅰ（カメラ設置データ）'!$A47)*('様式Ⅱ（写真データ）'!$I$9:$I$1497))</f>
        <v>0</v>
      </c>
      <c r="G47" s="328">
        <f>SUMPRODUCT(('様式Ⅱ（写真データ）'!$A$9:$A$1497='様式Ⅰ（カメラ設置データ）'!G$33)*('様式Ⅱ（写真データ）'!$G$9:$G$1497='様式Ⅰ（カメラ設置データ）'!$A47)*('様式Ⅱ（写真データ）'!$I$9:$I$1497))</f>
        <v>0</v>
      </c>
      <c r="H47" s="328">
        <f>SUMPRODUCT(('様式Ⅱ（写真データ）'!$A$9:$A$1497='様式Ⅰ（カメラ設置データ）'!H$33)*('様式Ⅱ（写真データ）'!$G$9:$G$1497='様式Ⅰ（カメラ設置データ）'!$A47)*('様式Ⅱ（写真データ）'!$I$9:$I$1497))</f>
        <v>0</v>
      </c>
      <c r="I47" s="328">
        <f>SUMPRODUCT(('様式Ⅱ（写真データ）'!$A$9:$A$1497='様式Ⅰ（カメラ設置データ）'!I$33)*('様式Ⅱ（写真データ）'!$G$9:$G$1497='様式Ⅰ（カメラ設置データ）'!$A47)*('様式Ⅱ（写真データ）'!$I$9:$I$1497))</f>
        <v>0</v>
      </c>
      <c r="J47" s="328">
        <f>SUMPRODUCT(('様式Ⅱ（写真データ）'!$A$9:$A$1497='様式Ⅰ（カメラ設置データ）'!J$33)*('様式Ⅱ（写真データ）'!$G$9:$G$1497='様式Ⅰ（カメラ設置データ）'!$A47)*('様式Ⅱ（写真データ）'!$I$9:$I$1497))</f>
        <v>0</v>
      </c>
      <c r="K47" s="328">
        <f>SUMPRODUCT(('様式Ⅱ（写真データ）'!$A$9:$A$1497='様式Ⅰ（カメラ設置データ）'!K$33)*('様式Ⅱ（写真データ）'!$G$9:$G$1497='様式Ⅰ（カメラ設置データ）'!$A47)*('様式Ⅱ（写真データ）'!$I$9:$I$1497))</f>
        <v>0</v>
      </c>
      <c r="L47" s="328">
        <f>SUMPRODUCT(('様式Ⅱ（写真データ）'!$A$9:$A$1497='様式Ⅰ（カメラ設置データ）'!L$33)*('様式Ⅱ（写真データ）'!$G$9:$G$1497='様式Ⅰ（カメラ設置データ）'!$A47)*('様式Ⅱ（写真データ）'!$I$9:$I$1497))</f>
        <v>0</v>
      </c>
      <c r="M47" s="328">
        <f>SUMPRODUCT(('様式Ⅱ（写真データ）'!$A$9:$A$1497='様式Ⅰ（カメラ設置データ）'!M$33)*('様式Ⅱ（写真データ）'!$G$9:$G$1497='様式Ⅰ（カメラ設置データ）'!$A47)*('様式Ⅱ（写真データ）'!$I$9:$I$1497))</f>
        <v>0</v>
      </c>
      <c r="N47" s="328">
        <f>SUMPRODUCT(('様式Ⅱ（写真データ）'!$A$9:$A$1497='様式Ⅰ（カメラ設置データ）'!N$33)*('様式Ⅱ（写真データ）'!$G$9:$G$1497='様式Ⅰ（カメラ設置データ）'!$A47)*('様式Ⅱ（写真データ）'!$I$9:$I$1497))</f>
        <v>0</v>
      </c>
      <c r="O47" s="328">
        <f>SUMPRODUCT(('様式Ⅱ（写真データ）'!$A$9:$A$1497='様式Ⅰ（カメラ設置データ）'!O$33)*('様式Ⅱ（写真データ）'!$G$9:$G$1497='様式Ⅰ（カメラ設置データ）'!$A47)*('様式Ⅱ（写真データ）'!$I$9:$I$1497))</f>
        <v>0</v>
      </c>
      <c r="P47" s="328">
        <f>SUMPRODUCT(('様式Ⅱ（写真データ）'!$A$9:$A$1497='様式Ⅰ（カメラ設置データ）'!P$33)*('様式Ⅱ（写真データ）'!$G$9:$G$1497='様式Ⅰ（カメラ設置データ）'!$A47)*('様式Ⅱ（写真データ）'!$I$9:$I$1497))</f>
        <v>0</v>
      </c>
      <c r="Q47" s="328">
        <f>SUMPRODUCT(('様式Ⅱ（写真データ）'!$A$9:$A$1497='様式Ⅰ（カメラ設置データ）'!Q$33)*('様式Ⅱ（写真データ）'!$G$9:$G$1497='様式Ⅰ（カメラ設置データ）'!$A47)*('様式Ⅱ（写真データ）'!$I$9:$I$1497))</f>
        <v>0</v>
      </c>
      <c r="R47" s="328">
        <f>SUMPRODUCT(('様式Ⅱ（写真データ）'!$A$9:$A$1497='様式Ⅰ（カメラ設置データ）'!R$33)*('様式Ⅱ（写真データ）'!$G$9:$G$1497='様式Ⅰ（カメラ設置データ）'!$A47)*('様式Ⅱ（写真データ）'!$I$9:$I$1497))</f>
        <v>0</v>
      </c>
      <c r="S47" s="328">
        <f>SUMPRODUCT(('様式Ⅱ（写真データ）'!$A$9:$A$1497='様式Ⅰ（カメラ設置データ）'!S$33)*('様式Ⅱ（写真データ）'!$G$9:$G$1497='様式Ⅰ（カメラ設置データ）'!$A47)*('様式Ⅱ（写真データ）'!$I$9:$I$1497))</f>
        <v>0</v>
      </c>
      <c r="T47" s="328">
        <f>SUMPRODUCT(('様式Ⅱ（写真データ）'!$A$9:$A$1497='様式Ⅰ（カメラ設置データ）'!T$33)*('様式Ⅱ（写真データ）'!$G$9:$G$1497='様式Ⅰ（カメラ設置データ）'!$A47)*('様式Ⅱ（写真データ）'!$I$9:$I$1497))</f>
        <v>0</v>
      </c>
      <c r="U47" s="328">
        <f>SUMPRODUCT(('様式Ⅱ（写真データ）'!$A$9:$A$1497='様式Ⅰ（カメラ設置データ）'!U$33)*('様式Ⅱ（写真データ）'!$G$9:$G$1497='様式Ⅰ（カメラ設置データ）'!$A47)*('様式Ⅱ（写真データ）'!$I$9:$I$1497))</f>
        <v>0</v>
      </c>
      <c r="V47" s="328">
        <f>SUMPRODUCT(('様式Ⅱ（写真データ）'!$A$9:$A$1497='様式Ⅰ（カメラ設置データ）'!V$33)*('様式Ⅱ（写真データ）'!$G$9:$G$1497='様式Ⅰ（カメラ設置データ）'!$A47)*('様式Ⅱ（写真データ）'!$I$9:$I$1497))</f>
        <v>0</v>
      </c>
      <c r="W47" s="328">
        <f>SUMPRODUCT(('様式Ⅱ（写真データ）'!$A$9:$A$1497='様式Ⅰ（カメラ設置データ）'!W$33)*('様式Ⅱ（写真データ）'!$G$9:$G$1497='様式Ⅰ（カメラ設置データ）'!$A47)*('様式Ⅱ（写真データ）'!$I$9:$I$1497))</f>
        <v>0</v>
      </c>
      <c r="X47" s="328">
        <f>SUMPRODUCT(('様式Ⅱ（写真データ）'!$A$9:$A$1497='様式Ⅰ（カメラ設置データ）'!X$33)*('様式Ⅱ（写真データ）'!$G$9:$G$1497='様式Ⅰ（カメラ設置データ）'!$A47)*('様式Ⅱ（写真データ）'!$I$9:$I$1497))</f>
        <v>0</v>
      </c>
      <c r="Y47" s="328">
        <f>SUMPRODUCT(('様式Ⅱ（写真データ）'!$A$9:$A$1497='様式Ⅰ（カメラ設置データ）'!Y$33)*('様式Ⅱ（写真データ）'!$G$9:$G$1497='様式Ⅰ（カメラ設置データ）'!$A47)*('様式Ⅱ（写真データ）'!$I$9:$I$1497))</f>
        <v>0</v>
      </c>
      <c r="Z47" s="328">
        <f>SUMPRODUCT(('様式Ⅱ（写真データ）'!$A$9:$A$1497='様式Ⅰ（カメラ設置データ）'!Z$33)*('様式Ⅱ（写真データ）'!$G$9:$G$1497='様式Ⅰ（カメラ設置データ）'!$A47)*('様式Ⅱ（写真データ）'!$I$9:$I$1497))</f>
        <v>0</v>
      </c>
      <c r="AA47" s="328">
        <f>SUMPRODUCT(('様式Ⅱ（写真データ）'!$A$9:$A$1497='様式Ⅰ（カメラ設置データ）'!AA$33)*('様式Ⅱ（写真データ）'!$G$9:$G$1497='様式Ⅰ（カメラ設置データ）'!$A47)*('様式Ⅱ（写真データ）'!$I$9:$I$1497))</f>
        <v>0</v>
      </c>
      <c r="AB47" s="328">
        <f>SUMPRODUCT(('様式Ⅱ（写真データ）'!$A$9:$A$1497='様式Ⅰ（カメラ設置データ）'!AB$33)*('様式Ⅱ（写真データ）'!$G$9:$G$1497='様式Ⅰ（カメラ設置データ）'!$A47)*('様式Ⅱ（写真データ）'!$I$9:$I$1497))</f>
        <v>0</v>
      </c>
      <c r="AC47" s="328">
        <f>SUMPRODUCT(('様式Ⅱ（写真データ）'!$A$9:$A$1497='様式Ⅰ（カメラ設置データ）'!AC$33)*('様式Ⅱ（写真データ）'!$G$9:$G$1497='様式Ⅰ（カメラ設置データ）'!$A47)*('様式Ⅱ（写真データ）'!$I$9:$I$1497))</f>
        <v>0</v>
      </c>
      <c r="AD47" s="328">
        <f>SUMPRODUCT(('様式Ⅱ（写真データ）'!$A$9:$A$1497='様式Ⅰ（カメラ設置データ）'!AD$33)*('様式Ⅱ（写真データ）'!$G$9:$G$1497='様式Ⅰ（カメラ設置データ）'!$A47)*('様式Ⅱ（写真データ）'!$I$9:$I$1497))</f>
        <v>0</v>
      </c>
      <c r="AE47" s="328">
        <f>SUMPRODUCT(('様式Ⅱ（写真データ）'!$A$9:$A$1497='様式Ⅰ（カメラ設置データ）'!AE$33)*('様式Ⅱ（写真データ）'!$G$9:$G$1497='様式Ⅰ（カメラ設置データ）'!$A47)*('様式Ⅱ（写真データ）'!$I$9:$I$1497))</f>
        <v>0</v>
      </c>
      <c r="AF47" s="328">
        <f>SUMPRODUCT(('様式Ⅱ（写真データ）'!$A$9:$A$1497='様式Ⅰ（カメラ設置データ）'!AF$33)*('様式Ⅱ（写真データ）'!$G$9:$G$1497='様式Ⅰ（カメラ設置データ）'!$A47)*('様式Ⅱ（写真データ）'!$I$9:$I$1497))</f>
        <v>0</v>
      </c>
      <c r="AG47" s="328">
        <f>SUMPRODUCT(('様式Ⅱ（写真データ）'!$A$9:$A$1497='様式Ⅰ（カメラ設置データ）'!AG$33)*('様式Ⅱ（写真データ）'!$G$9:$G$1497='様式Ⅰ（カメラ設置データ）'!$A47)*('様式Ⅱ（写真データ）'!$I$9:$I$1497))</f>
        <v>0</v>
      </c>
      <c r="AH47" s="328">
        <f>SUMPRODUCT(('様式Ⅱ（写真データ）'!$A$9:$A$1497='様式Ⅰ（カメラ設置データ）'!AH$33)*('様式Ⅱ（写真データ）'!$G$9:$G$1497='様式Ⅰ（カメラ設置データ）'!$A47)*('様式Ⅱ（写真データ）'!$I$9:$I$1497))</f>
        <v>0</v>
      </c>
      <c r="AI47" s="328">
        <f>SUMPRODUCT(('様式Ⅱ（写真データ）'!$A$9:$A$1497='様式Ⅰ（カメラ設置データ）'!AI$33)*('様式Ⅱ（写真データ）'!$G$9:$G$1497='様式Ⅰ（カメラ設置データ）'!$A47)*('様式Ⅱ（写真データ）'!$I$9:$I$1497))</f>
        <v>0</v>
      </c>
      <c r="AJ47" s="328">
        <f>SUMPRODUCT(('様式Ⅱ（写真データ）'!$A$9:$A$1497='様式Ⅰ（カメラ設置データ）'!AJ$33)*('様式Ⅱ（写真データ）'!$G$9:$G$1497='様式Ⅰ（カメラ設置データ）'!$A47)*('様式Ⅱ（写真データ）'!$I$9:$I$1497))</f>
        <v>0</v>
      </c>
      <c r="AK47" s="328">
        <f>SUMPRODUCT(('様式Ⅱ（写真データ）'!$A$9:$A$1497='様式Ⅰ（カメラ設置データ）'!AK$33)*('様式Ⅱ（写真データ）'!$G$9:$G$1497='様式Ⅰ（カメラ設置データ）'!$A47)*('様式Ⅱ（写真データ）'!$I$9:$I$1497))</f>
        <v>0</v>
      </c>
      <c r="AL47" s="328">
        <f>SUMPRODUCT(('様式Ⅱ（写真データ）'!$A$9:$A$1497='様式Ⅰ（カメラ設置データ）'!AL$33)*('様式Ⅱ（写真データ）'!$G$9:$G$1497='様式Ⅰ（カメラ設置データ）'!$A47)*('様式Ⅱ（写真データ）'!$I$9:$I$1497))</f>
        <v>0</v>
      </c>
      <c r="AM47" s="328">
        <f>SUMPRODUCT(('様式Ⅱ（写真データ）'!$A$9:$A$1497='様式Ⅰ（カメラ設置データ）'!AM$33)*('様式Ⅱ（写真データ）'!$G$9:$G$1497='様式Ⅰ（カメラ設置データ）'!$A47)*('様式Ⅱ（写真データ）'!$I$9:$I$1497))</f>
        <v>0</v>
      </c>
      <c r="AN47" s="328">
        <f>SUMPRODUCT(('様式Ⅱ（写真データ）'!$A$9:$A$1497='様式Ⅰ（カメラ設置データ）'!AN$33)*('様式Ⅱ（写真データ）'!$G$9:$G$1497='様式Ⅰ（カメラ設置データ）'!$A47)*('様式Ⅱ（写真データ）'!$I$9:$I$1497))</f>
        <v>0</v>
      </c>
      <c r="AO47" s="328">
        <f>SUMPRODUCT(('様式Ⅱ（写真データ）'!$A$9:$A$1497='様式Ⅰ（カメラ設置データ）'!AO$33)*('様式Ⅱ（写真データ）'!$G$9:$G$1497='様式Ⅰ（カメラ設置データ）'!$A47)*('様式Ⅱ（写真データ）'!$I$9:$I$1497))</f>
        <v>0</v>
      </c>
      <c r="AP47" s="328">
        <f>SUMPRODUCT(('様式Ⅱ（写真データ）'!$A$9:$A$1497='様式Ⅰ（カメラ設置データ）'!AP$33)*('様式Ⅱ（写真データ）'!$G$9:$G$1497='様式Ⅰ（カメラ設置データ）'!$A47)*('様式Ⅱ（写真データ）'!$I$9:$I$1497))</f>
        <v>0</v>
      </c>
    </row>
    <row r="48" spans="1:42" s="40" customFormat="1">
      <c r="A48" s="318" t="s">
        <v>620</v>
      </c>
      <c r="B48" s="325" t="str">
        <f t="shared" si="4"/>
        <v/>
      </c>
      <c r="C48" s="328">
        <f>SUMPRODUCT(('様式Ⅱ（写真データ）'!$A$9:$A$1497='様式Ⅰ（カメラ設置データ）'!C$33)*('様式Ⅱ（写真データ）'!$G$9:$G$1497='様式Ⅰ（カメラ設置データ）'!$A48)*('様式Ⅱ（写真データ）'!$I$9:$I$1497))</f>
        <v>0</v>
      </c>
      <c r="D48" s="328">
        <f>SUMPRODUCT(('様式Ⅱ（写真データ）'!$A$9:$A$1497='様式Ⅰ（カメラ設置データ）'!D$33)*('様式Ⅱ（写真データ）'!$G$9:$G$1497='様式Ⅰ（カメラ設置データ）'!$A48)*('様式Ⅱ（写真データ）'!$I$9:$I$1497))</f>
        <v>0</v>
      </c>
      <c r="E48" s="328">
        <f>SUMPRODUCT(('様式Ⅱ（写真データ）'!$A$9:$A$1497='様式Ⅰ（カメラ設置データ）'!E$33)*('様式Ⅱ（写真データ）'!$G$9:$G$1497='様式Ⅰ（カメラ設置データ）'!$A48)*('様式Ⅱ（写真データ）'!$I$9:$I$1497))</f>
        <v>0</v>
      </c>
      <c r="F48" s="328">
        <f>SUMPRODUCT(('様式Ⅱ（写真データ）'!$A$9:$A$1497='様式Ⅰ（カメラ設置データ）'!F$33)*('様式Ⅱ（写真データ）'!$G$9:$G$1497='様式Ⅰ（カメラ設置データ）'!$A48)*('様式Ⅱ（写真データ）'!$I$9:$I$1497))</f>
        <v>0</v>
      </c>
      <c r="G48" s="328">
        <f>SUMPRODUCT(('様式Ⅱ（写真データ）'!$A$9:$A$1497='様式Ⅰ（カメラ設置データ）'!G$33)*('様式Ⅱ（写真データ）'!$G$9:$G$1497='様式Ⅰ（カメラ設置データ）'!$A48)*('様式Ⅱ（写真データ）'!$I$9:$I$1497))</f>
        <v>0</v>
      </c>
      <c r="H48" s="328">
        <f>SUMPRODUCT(('様式Ⅱ（写真データ）'!$A$9:$A$1497='様式Ⅰ（カメラ設置データ）'!H$33)*('様式Ⅱ（写真データ）'!$G$9:$G$1497='様式Ⅰ（カメラ設置データ）'!$A48)*('様式Ⅱ（写真データ）'!$I$9:$I$1497))</f>
        <v>0</v>
      </c>
      <c r="I48" s="328">
        <f>SUMPRODUCT(('様式Ⅱ（写真データ）'!$A$9:$A$1497='様式Ⅰ（カメラ設置データ）'!I$33)*('様式Ⅱ（写真データ）'!$G$9:$G$1497='様式Ⅰ（カメラ設置データ）'!$A48)*('様式Ⅱ（写真データ）'!$I$9:$I$1497))</f>
        <v>0</v>
      </c>
      <c r="J48" s="328">
        <f>SUMPRODUCT(('様式Ⅱ（写真データ）'!$A$9:$A$1497='様式Ⅰ（カメラ設置データ）'!J$33)*('様式Ⅱ（写真データ）'!$G$9:$G$1497='様式Ⅰ（カメラ設置データ）'!$A48)*('様式Ⅱ（写真データ）'!$I$9:$I$1497))</f>
        <v>0</v>
      </c>
      <c r="K48" s="328">
        <f>SUMPRODUCT(('様式Ⅱ（写真データ）'!$A$9:$A$1497='様式Ⅰ（カメラ設置データ）'!K$33)*('様式Ⅱ（写真データ）'!$G$9:$G$1497='様式Ⅰ（カメラ設置データ）'!$A48)*('様式Ⅱ（写真データ）'!$I$9:$I$1497))</f>
        <v>0</v>
      </c>
      <c r="L48" s="328">
        <f>SUMPRODUCT(('様式Ⅱ（写真データ）'!$A$9:$A$1497='様式Ⅰ（カメラ設置データ）'!L$33)*('様式Ⅱ（写真データ）'!$G$9:$G$1497='様式Ⅰ（カメラ設置データ）'!$A48)*('様式Ⅱ（写真データ）'!$I$9:$I$1497))</f>
        <v>0</v>
      </c>
      <c r="M48" s="328">
        <f>SUMPRODUCT(('様式Ⅱ（写真データ）'!$A$9:$A$1497='様式Ⅰ（カメラ設置データ）'!M$33)*('様式Ⅱ（写真データ）'!$G$9:$G$1497='様式Ⅰ（カメラ設置データ）'!$A48)*('様式Ⅱ（写真データ）'!$I$9:$I$1497))</f>
        <v>0</v>
      </c>
      <c r="N48" s="328">
        <f>SUMPRODUCT(('様式Ⅱ（写真データ）'!$A$9:$A$1497='様式Ⅰ（カメラ設置データ）'!N$33)*('様式Ⅱ（写真データ）'!$G$9:$G$1497='様式Ⅰ（カメラ設置データ）'!$A48)*('様式Ⅱ（写真データ）'!$I$9:$I$1497))</f>
        <v>0</v>
      </c>
      <c r="O48" s="328">
        <f>SUMPRODUCT(('様式Ⅱ（写真データ）'!$A$9:$A$1497='様式Ⅰ（カメラ設置データ）'!O$33)*('様式Ⅱ（写真データ）'!$G$9:$G$1497='様式Ⅰ（カメラ設置データ）'!$A48)*('様式Ⅱ（写真データ）'!$I$9:$I$1497))</f>
        <v>0</v>
      </c>
      <c r="P48" s="328">
        <f>SUMPRODUCT(('様式Ⅱ（写真データ）'!$A$9:$A$1497='様式Ⅰ（カメラ設置データ）'!P$33)*('様式Ⅱ（写真データ）'!$G$9:$G$1497='様式Ⅰ（カメラ設置データ）'!$A48)*('様式Ⅱ（写真データ）'!$I$9:$I$1497))</f>
        <v>0</v>
      </c>
      <c r="Q48" s="328">
        <f>SUMPRODUCT(('様式Ⅱ（写真データ）'!$A$9:$A$1497='様式Ⅰ（カメラ設置データ）'!Q$33)*('様式Ⅱ（写真データ）'!$G$9:$G$1497='様式Ⅰ（カメラ設置データ）'!$A48)*('様式Ⅱ（写真データ）'!$I$9:$I$1497))</f>
        <v>0</v>
      </c>
      <c r="R48" s="328">
        <f>SUMPRODUCT(('様式Ⅱ（写真データ）'!$A$9:$A$1497='様式Ⅰ（カメラ設置データ）'!R$33)*('様式Ⅱ（写真データ）'!$G$9:$G$1497='様式Ⅰ（カメラ設置データ）'!$A48)*('様式Ⅱ（写真データ）'!$I$9:$I$1497))</f>
        <v>0</v>
      </c>
      <c r="S48" s="328">
        <f>SUMPRODUCT(('様式Ⅱ（写真データ）'!$A$9:$A$1497='様式Ⅰ（カメラ設置データ）'!S$33)*('様式Ⅱ（写真データ）'!$G$9:$G$1497='様式Ⅰ（カメラ設置データ）'!$A48)*('様式Ⅱ（写真データ）'!$I$9:$I$1497))</f>
        <v>0</v>
      </c>
      <c r="T48" s="328">
        <f>SUMPRODUCT(('様式Ⅱ（写真データ）'!$A$9:$A$1497='様式Ⅰ（カメラ設置データ）'!T$33)*('様式Ⅱ（写真データ）'!$G$9:$G$1497='様式Ⅰ（カメラ設置データ）'!$A48)*('様式Ⅱ（写真データ）'!$I$9:$I$1497))</f>
        <v>0</v>
      </c>
      <c r="U48" s="328">
        <f>SUMPRODUCT(('様式Ⅱ（写真データ）'!$A$9:$A$1497='様式Ⅰ（カメラ設置データ）'!U$33)*('様式Ⅱ（写真データ）'!$G$9:$G$1497='様式Ⅰ（カメラ設置データ）'!$A48)*('様式Ⅱ（写真データ）'!$I$9:$I$1497))</f>
        <v>0</v>
      </c>
      <c r="V48" s="328">
        <f>SUMPRODUCT(('様式Ⅱ（写真データ）'!$A$9:$A$1497='様式Ⅰ（カメラ設置データ）'!V$33)*('様式Ⅱ（写真データ）'!$G$9:$G$1497='様式Ⅰ（カメラ設置データ）'!$A48)*('様式Ⅱ（写真データ）'!$I$9:$I$1497))</f>
        <v>0</v>
      </c>
      <c r="W48" s="328">
        <f>SUMPRODUCT(('様式Ⅱ（写真データ）'!$A$9:$A$1497='様式Ⅰ（カメラ設置データ）'!W$33)*('様式Ⅱ（写真データ）'!$G$9:$G$1497='様式Ⅰ（カメラ設置データ）'!$A48)*('様式Ⅱ（写真データ）'!$I$9:$I$1497))</f>
        <v>0</v>
      </c>
      <c r="X48" s="328">
        <f>SUMPRODUCT(('様式Ⅱ（写真データ）'!$A$9:$A$1497='様式Ⅰ（カメラ設置データ）'!X$33)*('様式Ⅱ（写真データ）'!$G$9:$G$1497='様式Ⅰ（カメラ設置データ）'!$A48)*('様式Ⅱ（写真データ）'!$I$9:$I$1497))</f>
        <v>0</v>
      </c>
      <c r="Y48" s="328">
        <f>SUMPRODUCT(('様式Ⅱ（写真データ）'!$A$9:$A$1497='様式Ⅰ（カメラ設置データ）'!Y$33)*('様式Ⅱ（写真データ）'!$G$9:$G$1497='様式Ⅰ（カメラ設置データ）'!$A48)*('様式Ⅱ（写真データ）'!$I$9:$I$1497))</f>
        <v>0</v>
      </c>
      <c r="Z48" s="328">
        <f>SUMPRODUCT(('様式Ⅱ（写真データ）'!$A$9:$A$1497='様式Ⅰ（カメラ設置データ）'!Z$33)*('様式Ⅱ（写真データ）'!$G$9:$G$1497='様式Ⅰ（カメラ設置データ）'!$A48)*('様式Ⅱ（写真データ）'!$I$9:$I$1497))</f>
        <v>0</v>
      </c>
      <c r="AA48" s="328">
        <f>SUMPRODUCT(('様式Ⅱ（写真データ）'!$A$9:$A$1497='様式Ⅰ（カメラ設置データ）'!AA$33)*('様式Ⅱ（写真データ）'!$G$9:$G$1497='様式Ⅰ（カメラ設置データ）'!$A48)*('様式Ⅱ（写真データ）'!$I$9:$I$1497))</f>
        <v>0</v>
      </c>
      <c r="AB48" s="328">
        <f>SUMPRODUCT(('様式Ⅱ（写真データ）'!$A$9:$A$1497='様式Ⅰ（カメラ設置データ）'!AB$33)*('様式Ⅱ（写真データ）'!$G$9:$G$1497='様式Ⅰ（カメラ設置データ）'!$A48)*('様式Ⅱ（写真データ）'!$I$9:$I$1497))</f>
        <v>0</v>
      </c>
      <c r="AC48" s="328">
        <f>SUMPRODUCT(('様式Ⅱ（写真データ）'!$A$9:$A$1497='様式Ⅰ（カメラ設置データ）'!AC$33)*('様式Ⅱ（写真データ）'!$G$9:$G$1497='様式Ⅰ（カメラ設置データ）'!$A48)*('様式Ⅱ（写真データ）'!$I$9:$I$1497))</f>
        <v>0</v>
      </c>
      <c r="AD48" s="328">
        <f>SUMPRODUCT(('様式Ⅱ（写真データ）'!$A$9:$A$1497='様式Ⅰ（カメラ設置データ）'!AD$33)*('様式Ⅱ（写真データ）'!$G$9:$G$1497='様式Ⅰ（カメラ設置データ）'!$A48)*('様式Ⅱ（写真データ）'!$I$9:$I$1497))</f>
        <v>0</v>
      </c>
      <c r="AE48" s="328">
        <f>SUMPRODUCT(('様式Ⅱ（写真データ）'!$A$9:$A$1497='様式Ⅰ（カメラ設置データ）'!AE$33)*('様式Ⅱ（写真データ）'!$G$9:$G$1497='様式Ⅰ（カメラ設置データ）'!$A48)*('様式Ⅱ（写真データ）'!$I$9:$I$1497))</f>
        <v>0</v>
      </c>
      <c r="AF48" s="328">
        <f>SUMPRODUCT(('様式Ⅱ（写真データ）'!$A$9:$A$1497='様式Ⅰ（カメラ設置データ）'!AF$33)*('様式Ⅱ（写真データ）'!$G$9:$G$1497='様式Ⅰ（カメラ設置データ）'!$A48)*('様式Ⅱ（写真データ）'!$I$9:$I$1497))</f>
        <v>0</v>
      </c>
      <c r="AG48" s="328">
        <f>SUMPRODUCT(('様式Ⅱ（写真データ）'!$A$9:$A$1497='様式Ⅰ（カメラ設置データ）'!AG$33)*('様式Ⅱ（写真データ）'!$G$9:$G$1497='様式Ⅰ（カメラ設置データ）'!$A48)*('様式Ⅱ（写真データ）'!$I$9:$I$1497))</f>
        <v>0</v>
      </c>
      <c r="AH48" s="328">
        <f>SUMPRODUCT(('様式Ⅱ（写真データ）'!$A$9:$A$1497='様式Ⅰ（カメラ設置データ）'!AH$33)*('様式Ⅱ（写真データ）'!$G$9:$G$1497='様式Ⅰ（カメラ設置データ）'!$A48)*('様式Ⅱ（写真データ）'!$I$9:$I$1497))</f>
        <v>0</v>
      </c>
      <c r="AI48" s="328">
        <f>SUMPRODUCT(('様式Ⅱ（写真データ）'!$A$9:$A$1497='様式Ⅰ（カメラ設置データ）'!AI$33)*('様式Ⅱ（写真データ）'!$G$9:$G$1497='様式Ⅰ（カメラ設置データ）'!$A48)*('様式Ⅱ（写真データ）'!$I$9:$I$1497))</f>
        <v>0</v>
      </c>
      <c r="AJ48" s="328">
        <f>SUMPRODUCT(('様式Ⅱ（写真データ）'!$A$9:$A$1497='様式Ⅰ（カメラ設置データ）'!AJ$33)*('様式Ⅱ（写真データ）'!$G$9:$G$1497='様式Ⅰ（カメラ設置データ）'!$A48)*('様式Ⅱ（写真データ）'!$I$9:$I$1497))</f>
        <v>0</v>
      </c>
      <c r="AK48" s="328">
        <f>SUMPRODUCT(('様式Ⅱ（写真データ）'!$A$9:$A$1497='様式Ⅰ（カメラ設置データ）'!AK$33)*('様式Ⅱ（写真データ）'!$G$9:$G$1497='様式Ⅰ（カメラ設置データ）'!$A48)*('様式Ⅱ（写真データ）'!$I$9:$I$1497))</f>
        <v>0</v>
      </c>
      <c r="AL48" s="328">
        <f>SUMPRODUCT(('様式Ⅱ（写真データ）'!$A$9:$A$1497='様式Ⅰ（カメラ設置データ）'!AL$33)*('様式Ⅱ（写真データ）'!$G$9:$G$1497='様式Ⅰ（カメラ設置データ）'!$A48)*('様式Ⅱ（写真データ）'!$I$9:$I$1497))</f>
        <v>0</v>
      </c>
      <c r="AM48" s="328">
        <f>SUMPRODUCT(('様式Ⅱ（写真データ）'!$A$9:$A$1497='様式Ⅰ（カメラ設置データ）'!AM$33)*('様式Ⅱ（写真データ）'!$G$9:$G$1497='様式Ⅰ（カメラ設置データ）'!$A48)*('様式Ⅱ（写真データ）'!$I$9:$I$1497))</f>
        <v>0</v>
      </c>
      <c r="AN48" s="328">
        <f>SUMPRODUCT(('様式Ⅱ（写真データ）'!$A$9:$A$1497='様式Ⅰ（カメラ設置データ）'!AN$33)*('様式Ⅱ（写真データ）'!$G$9:$G$1497='様式Ⅰ（カメラ設置データ）'!$A48)*('様式Ⅱ（写真データ）'!$I$9:$I$1497))</f>
        <v>0</v>
      </c>
      <c r="AO48" s="328">
        <f>SUMPRODUCT(('様式Ⅱ（写真データ）'!$A$9:$A$1497='様式Ⅰ（カメラ設置データ）'!AO$33)*('様式Ⅱ（写真データ）'!$G$9:$G$1497='様式Ⅰ（カメラ設置データ）'!$A48)*('様式Ⅱ（写真データ）'!$I$9:$I$1497))</f>
        <v>0</v>
      </c>
      <c r="AP48" s="328">
        <f>SUMPRODUCT(('様式Ⅱ（写真データ）'!$A$9:$A$1497='様式Ⅰ（カメラ設置データ）'!AP$33)*('様式Ⅱ（写真データ）'!$G$9:$G$1497='様式Ⅰ（カメラ設置データ）'!$A48)*('様式Ⅱ（写真データ）'!$I$9:$I$1497))</f>
        <v>0</v>
      </c>
    </row>
    <row r="49" spans="1:42" s="40" customFormat="1">
      <c r="A49" s="318" t="s">
        <v>621</v>
      </c>
      <c r="B49" s="325" t="str">
        <f t="shared" si="4"/>
        <v/>
      </c>
      <c r="C49" s="328">
        <f>SUMPRODUCT(('様式Ⅱ（写真データ）'!$A$9:$A$1497='様式Ⅰ（カメラ設置データ）'!C$33)*('様式Ⅱ（写真データ）'!$G$9:$G$1497='様式Ⅰ（カメラ設置データ）'!$A49)*('様式Ⅱ（写真データ）'!$I$9:$I$1497))</f>
        <v>0</v>
      </c>
      <c r="D49" s="328">
        <f>SUMPRODUCT(('様式Ⅱ（写真データ）'!$A$9:$A$1497='様式Ⅰ（カメラ設置データ）'!D$33)*('様式Ⅱ（写真データ）'!$G$9:$G$1497='様式Ⅰ（カメラ設置データ）'!$A49)*('様式Ⅱ（写真データ）'!$I$9:$I$1497))</f>
        <v>0</v>
      </c>
      <c r="E49" s="328">
        <f>SUMPRODUCT(('様式Ⅱ（写真データ）'!$A$9:$A$1497='様式Ⅰ（カメラ設置データ）'!E$33)*('様式Ⅱ（写真データ）'!$G$9:$G$1497='様式Ⅰ（カメラ設置データ）'!$A49)*('様式Ⅱ（写真データ）'!$I$9:$I$1497))</f>
        <v>0</v>
      </c>
      <c r="F49" s="328">
        <f>SUMPRODUCT(('様式Ⅱ（写真データ）'!$A$9:$A$1497='様式Ⅰ（カメラ設置データ）'!F$33)*('様式Ⅱ（写真データ）'!$G$9:$G$1497='様式Ⅰ（カメラ設置データ）'!$A49)*('様式Ⅱ（写真データ）'!$I$9:$I$1497))</f>
        <v>0</v>
      </c>
      <c r="G49" s="328">
        <f>SUMPRODUCT(('様式Ⅱ（写真データ）'!$A$9:$A$1497='様式Ⅰ（カメラ設置データ）'!G$33)*('様式Ⅱ（写真データ）'!$G$9:$G$1497='様式Ⅰ（カメラ設置データ）'!$A49)*('様式Ⅱ（写真データ）'!$I$9:$I$1497))</f>
        <v>0</v>
      </c>
      <c r="H49" s="328">
        <f>SUMPRODUCT(('様式Ⅱ（写真データ）'!$A$9:$A$1497='様式Ⅰ（カメラ設置データ）'!H$33)*('様式Ⅱ（写真データ）'!$G$9:$G$1497='様式Ⅰ（カメラ設置データ）'!$A49)*('様式Ⅱ（写真データ）'!$I$9:$I$1497))</f>
        <v>0</v>
      </c>
      <c r="I49" s="328">
        <f>SUMPRODUCT(('様式Ⅱ（写真データ）'!$A$9:$A$1497='様式Ⅰ（カメラ設置データ）'!I$33)*('様式Ⅱ（写真データ）'!$G$9:$G$1497='様式Ⅰ（カメラ設置データ）'!$A49)*('様式Ⅱ（写真データ）'!$I$9:$I$1497))</f>
        <v>0</v>
      </c>
      <c r="J49" s="328">
        <f>SUMPRODUCT(('様式Ⅱ（写真データ）'!$A$9:$A$1497='様式Ⅰ（カメラ設置データ）'!J$33)*('様式Ⅱ（写真データ）'!$G$9:$G$1497='様式Ⅰ（カメラ設置データ）'!$A49)*('様式Ⅱ（写真データ）'!$I$9:$I$1497))</f>
        <v>0</v>
      </c>
      <c r="K49" s="328">
        <f>SUMPRODUCT(('様式Ⅱ（写真データ）'!$A$9:$A$1497='様式Ⅰ（カメラ設置データ）'!K$33)*('様式Ⅱ（写真データ）'!$G$9:$G$1497='様式Ⅰ（カメラ設置データ）'!$A49)*('様式Ⅱ（写真データ）'!$I$9:$I$1497))</f>
        <v>0</v>
      </c>
      <c r="L49" s="328">
        <f>SUMPRODUCT(('様式Ⅱ（写真データ）'!$A$9:$A$1497='様式Ⅰ（カメラ設置データ）'!L$33)*('様式Ⅱ（写真データ）'!$G$9:$G$1497='様式Ⅰ（カメラ設置データ）'!$A49)*('様式Ⅱ（写真データ）'!$I$9:$I$1497))</f>
        <v>0</v>
      </c>
      <c r="M49" s="328">
        <f>SUMPRODUCT(('様式Ⅱ（写真データ）'!$A$9:$A$1497='様式Ⅰ（カメラ設置データ）'!M$33)*('様式Ⅱ（写真データ）'!$G$9:$G$1497='様式Ⅰ（カメラ設置データ）'!$A49)*('様式Ⅱ（写真データ）'!$I$9:$I$1497))</f>
        <v>0</v>
      </c>
      <c r="N49" s="328">
        <f>SUMPRODUCT(('様式Ⅱ（写真データ）'!$A$9:$A$1497='様式Ⅰ（カメラ設置データ）'!N$33)*('様式Ⅱ（写真データ）'!$G$9:$G$1497='様式Ⅰ（カメラ設置データ）'!$A49)*('様式Ⅱ（写真データ）'!$I$9:$I$1497))</f>
        <v>0</v>
      </c>
      <c r="O49" s="328">
        <f>SUMPRODUCT(('様式Ⅱ（写真データ）'!$A$9:$A$1497='様式Ⅰ（カメラ設置データ）'!O$33)*('様式Ⅱ（写真データ）'!$G$9:$G$1497='様式Ⅰ（カメラ設置データ）'!$A49)*('様式Ⅱ（写真データ）'!$I$9:$I$1497))</f>
        <v>0</v>
      </c>
      <c r="P49" s="328">
        <f>SUMPRODUCT(('様式Ⅱ（写真データ）'!$A$9:$A$1497='様式Ⅰ（カメラ設置データ）'!P$33)*('様式Ⅱ（写真データ）'!$G$9:$G$1497='様式Ⅰ（カメラ設置データ）'!$A49)*('様式Ⅱ（写真データ）'!$I$9:$I$1497))</f>
        <v>0</v>
      </c>
      <c r="Q49" s="328">
        <f>SUMPRODUCT(('様式Ⅱ（写真データ）'!$A$9:$A$1497='様式Ⅰ（カメラ設置データ）'!Q$33)*('様式Ⅱ（写真データ）'!$G$9:$G$1497='様式Ⅰ（カメラ設置データ）'!$A49)*('様式Ⅱ（写真データ）'!$I$9:$I$1497))</f>
        <v>0</v>
      </c>
      <c r="R49" s="328">
        <f>SUMPRODUCT(('様式Ⅱ（写真データ）'!$A$9:$A$1497='様式Ⅰ（カメラ設置データ）'!R$33)*('様式Ⅱ（写真データ）'!$G$9:$G$1497='様式Ⅰ（カメラ設置データ）'!$A49)*('様式Ⅱ（写真データ）'!$I$9:$I$1497))</f>
        <v>0</v>
      </c>
      <c r="S49" s="328">
        <f>SUMPRODUCT(('様式Ⅱ（写真データ）'!$A$9:$A$1497='様式Ⅰ（カメラ設置データ）'!S$33)*('様式Ⅱ（写真データ）'!$G$9:$G$1497='様式Ⅰ（カメラ設置データ）'!$A49)*('様式Ⅱ（写真データ）'!$I$9:$I$1497))</f>
        <v>0</v>
      </c>
      <c r="T49" s="328">
        <f>SUMPRODUCT(('様式Ⅱ（写真データ）'!$A$9:$A$1497='様式Ⅰ（カメラ設置データ）'!T$33)*('様式Ⅱ（写真データ）'!$G$9:$G$1497='様式Ⅰ（カメラ設置データ）'!$A49)*('様式Ⅱ（写真データ）'!$I$9:$I$1497))</f>
        <v>0</v>
      </c>
      <c r="U49" s="328">
        <f>SUMPRODUCT(('様式Ⅱ（写真データ）'!$A$9:$A$1497='様式Ⅰ（カメラ設置データ）'!U$33)*('様式Ⅱ（写真データ）'!$G$9:$G$1497='様式Ⅰ（カメラ設置データ）'!$A49)*('様式Ⅱ（写真データ）'!$I$9:$I$1497))</f>
        <v>0</v>
      </c>
      <c r="V49" s="328">
        <f>SUMPRODUCT(('様式Ⅱ（写真データ）'!$A$9:$A$1497='様式Ⅰ（カメラ設置データ）'!V$33)*('様式Ⅱ（写真データ）'!$G$9:$G$1497='様式Ⅰ（カメラ設置データ）'!$A49)*('様式Ⅱ（写真データ）'!$I$9:$I$1497))</f>
        <v>0</v>
      </c>
      <c r="W49" s="328">
        <f>SUMPRODUCT(('様式Ⅱ（写真データ）'!$A$9:$A$1497='様式Ⅰ（カメラ設置データ）'!W$33)*('様式Ⅱ（写真データ）'!$G$9:$G$1497='様式Ⅰ（カメラ設置データ）'!$A49)*('様式Ⅱ（写真データ）'!$I$9:$I$1497))</f>
        <v>0</v>
      </c>
      <c r="X49" s="328">
        <f>SUMPRODUCT(('様式Ⅱ（写真データ）'!$A$9:$A$1497='様式Ⅰ（カメラ設置データ）'!X$33)*('様式Ⅱ（写真データ）'!$G$9:$G$1497='様式Ⅰ（カメラ設置データ）'!$A49)*('様式Ⅱ（写真データ）'!$I$9:$I$1497))</f>
        <v>0</v>
      </c>
      <c r="Y49" s="328">
        <f>SUMPRODUCT(('様式Ⅱ（写真データ）'!$A$9:$A$1497='様式Ⅰ（カメラ設置データ）'!Y$33)*('様式Ⅱ（写真データ）'!$G$9:$G$1497='様式Ⅰ（カメラ設置データ）'!$A49)*('様式Ⅱ（写真データ）'!$I$9:$I$1497))</f>
        <v>0</v>
      </c>
      <c r="Z49" s="328">
        <f>SUMPRODUCT(('様式Ⅱ（写真データ）'!$A$9:$A$1497='様式Ⅰ（カメラ設置データ）'!Z$33)*('様式Ⅱ（写真データ）'!$G$9:$G$1497='様式Ⅰ（カメラ設置データ）'!$A49)*('様式Ⅱ（写真データ）'!$I$9:$I$1497))</f>
        <v>0</v>
      </c>
      <c r="AA49" s="328">
        <f>SUMPRODUCT(('様式Ⅱ（写真データ）'!$A$9:$A$1497='様式Ⅰ（カメラ設置データ）'!AA$33)*('様式Ⅱ（写真データ）'!$G$9:$G$1497='様式Ⅰ（カメラ設置データ）'!$A49)*('様式Ⅱ（写真データ）'!$I$9:$I$1497))</f>
        <v>0</v>
      </c>
      <c r="AB49" s="328">
        <f>SUMPRODUCT(('様式Ⅱ（写真データ）'!$A$9:$A$1497='様式Ⅰ（カメラ設置データ）'!AB$33)*('様式Ⅱ（写真データ）'!$G$9:$G$1497='様式Ⅰ（カメラ設置データ）'!$A49)*('様式Ⅱ（写真データ）'!$I$9:$I$1497))</f>
        <v>0</v>
      </c>
      <c r="AC49" s="328">
        <f>SUMPRODUCT(('様式Ⅱ（写真データ）'!$A$9:$A$1497='様式Ⅰ（カメラ設置データ）'!AC$33)*('様式Ⅱ（写真データ）'!$G$9:$G$1497='様式Ⅰ（カメラ設置データ）'!$A49)*('様式Ⅱ（写真データ）'!$I$9:$I$1497))</f>
        <v>0</v>
      </c>
      <c r="AD49" s="328">
        <f>SUMPRODUCT(('様式Ⅱ（写真データ）'!$A$9:$A$1497='様式Ⅰ（カメラ設置データ）'!AD$33)*('様式Ⅱ（写真データ）'!$G$9:$G$1497='様式Ⅰ（カメラ設置データ）'!$A49)*('様式Ⅱ（写真データ）'!$I$9:$I$1497))</f>
        <v>0</v>
      </c>
      <c r="AE49" s="328">
        <f>SUMPRODUCT(('様式Ⅱ（写真データ）'!$A$9:$A$1497='様式Ⅰ（カメラ設置データ）'!AE$33)*('様式Ⅱ（写真データ）'!$G$9:$G$1497='様式Ⅰ（カメラ設置データ）'!$A49)*('様式Ⅱ（写真データ）'!$I$9:$I$1497))</f>
        <v>0</v>
      </c>
      <c r="AF49" s="328">
        <f>SUMPRODUCT(('様式Ⅱ（写真データ）'!$A$9:$A$1497='様式Ⅰ（カメラ設置データ）'!AF$33)*('様式Ⅱ（写真データ）'!$G$9:$G$1497='様式Ⅰ（カメラ設置データ）'!$A49)*('様式Ⅱ（写真データ）'!$I$9:$I$1497))</f>
        <v>0</v>
      </c>
      <c r="AG49" s="328">
        <f>SUMPRODUCT(('様式Ⅱ（写真データ）'!$A$9:$A$1497='様式Ⅰ（カメラ設置データ）'!AG$33)*('様式Ⅱ（写真データ）'!$G$9:$G$1497='様式Ⅰ（カメラ設置データ）'!$A49)*('様式Ⅱ（写真データ）'!$I$9:$I$1497))</f>
        <v>0</v>
      </c>
      <c r="AH49" s="328">
        <f>SUMPRODUCT(('様式Ⅱ（写真データ）'!$A$9:$A$1497='様式Ⅰ（カメラ設置データ）'!AH$33)*('様式Ⅱ（写真データ）'!$G$9:$G$1497='様式Ⅰ（カメラ設置データ）'!$A49)*('様式Ⅱ（写真データ）'!$I$9:$I$1497))</f>
        <v>0</v>
      </c>
      <c r="AI49" s="328">
        <f>SUMPRODUCT(('様式Ⅱ（写真データ）'!$A$9:$A$1497='様式Ⅰ（カメラ設置データ）'!AI$33)*('様式Ⅱ（写真データ）'!$G$9:$G$1497='様式Ⅰ（カメラ設置データ）'!$A49)*('様式Ⅱ（写真データ）'!$I$9:$I$1497))</f>
        <v>0</v>
      </c>
      <c r="AJ49" s="328">
        <f>SUMPRODUCT(('様式Ⅱ（写真データ）'!$A$9:$A$1497='様式Ⅰ（カメラ設置データ）'!AJ$33)*('様式Ⅱ（写真データ）'!$G$9:$G$1497='様式Ⅰ（カメラ設置データ）'!$A49)*('様式Ⅱ（写真データ）'!$I$9:$I$1497))</f>
        <v>0</v>
      </c>
      <c r="AK49" s="328">
        <f>SUMPRODUCT(('様式Ⅱ（写真データ）'!$A$9:$A$1497='様式Ⅰ（カメラ設置データ）'!AK$33)*('様式Ⅱ（写真データ）'!$G$9:$G$1497='様式Ⅰ（カメラ設置データ）'!$A49)*('様式Ⅱ（写真データ）'!$I$9:$I$1497))</f>
        <v>0</v>
      </c>
      <c r="AL49" s="328">
        <f>SUMPRODUCT(('様式Ⅱ（写真データ）'!$A$9:$A$1497='様式Ⅰ（カメラ設置データ）'!AL$33)*('様式Ⅱ（写真データ）'!$G$9:$G$1497='様式Ⅰ（カメラ設置データ）'!$A49)*('様式Ⅱ（写真データ）'!$I$9:$I$1497))</f>
        <v>0</v>
      </c>
      <c r="AM49" s="328">
        <f>SUMPRODUCT(('様式Ⅱ（写真データ）'!$A$9:$A$1497='様式Ⅰ（カメラ設置データ）'!AM$33)*('様式Ⅱ（写真データ）'!$G$9:$G$1497='様式Ⅰ（カメラ設置データ）'!$A49)*('様式Ⅱ（写真データ）'!$I$9:$I$1497))</f>
        <v>0</v>
      </c>
      <c r="AN49" s="328">
        <f>SUMPRODUCT(('様式Ⅱ（写真データ）'!$A$9:$A$1497='様式Ⅰ（カメラ設置データ）'!AN$33)*('様式Ⅱ（写真データ）'!$G$9:$G$1497='様式Ⅰ（カメラ設置データ）'!$A49)*('様式Ⅱ（写真データ）'!$I$9:$I$1497))</f>
        <v>0</v>
      </c>
      <c r="AO49" s="328">
        <f>SUMPRODUCT(('様式Ⅱ（写真データ）'!$A$9:$A$1497='様式Ⅰ（カメラ設置データ）'!AO$33)*('様式Ⅱ（写真データ）'!$G$9:$G$1497='様式Ⅰ（カメラ設置データ）'!$A49)*('様式Ⅱ（写真データ）'!$I$9:$I$1497))</f>
        <v>0</v>
      </c>
      <c r="AP49" s="328">
        <f>SUMPRODUCT(('様式Ⅱ（写真データ）'!$A$9:$A$1497='様式Ⅰ（カメラ設置データ）'!AP$33)*('様式Ⅱ（写真データ）'!$G$9:$G$1497='様式Ⅰ（カメラ設置データ）'!$A49)*('様式Ⅱ（写真データ）'!$I$9:$I$1497))</f>
        <v>0</v>
      </c>
    </row>
    <row r="50" spans="1:42" s="40" customFormat="1">
      <c r="A50" s="318" t="s">
        <v>9</v>
      </c>
      <c r="B50" s="325" t="str">
        <f t="shared" si="4"/>
        <v/>
      </c>
      <c r="C50" s="328">
        <f>SUMPRODUCT(('様式Ⅱ（写真データ）'!$A$9:$A$1497='様式Ⅰ（カメラ設置データ）'!C$33)*('様式Ⅱ（写真データ）'!$G$9:$G$1497='様式Ⅰ（カメラ設置データ）'!$A50)*('様式Ⅱ（写真データ）'!$I$9:$I$1497))</f>
        <v>0</v>
      </c>
      <c r="D50" s="328">
        <f>SUMPRODUCT(('様式Ⅱ（写真データ）'!$A$9:$A$1497='様式Ⅰ（カメラ設置データ）'!D$33)*('様式Ⅱ（写真データ）'!$G$9:$G$1497='様式Ⅰ（カメラ設置データ）'!$A50)*('様式Ⅱ（写真データ）'!$I$9:$I$1497))</f>
        <v>0</v>
      </c>
      <c r="E50" s="328">
        <f>SUMPRODUCT(('様式Ⅱ（写真データ）'!$A$9:$A$1497='様式Ⅰ（カメラ設置データ）'!E$33)*('様式Ⅱ（写真データ）'!$G$9:$G$1497='様式Ⅰ（カメラ設置データ）'!$A50)*('様式Ⅱ（写真データ）'!$I$9:$I$1497))</f>
        <v>0</v>
      </c>
      <c r="F50" s="328">
        <f>SUMPRODUCT(('様式Ⅱ（写真データ）'!$A$9:$A$1497='様式Ⅰ（カメラ設置データ）'!F$33)*('様式Ⅱ（写真データ）'!$G$9:$G$1497='様式Ⅰ（カメラ設置データ）'!$A50)*('様式Ⅱ（写真データ）'!$I$9:$I$1497))</f>
        <v>0</v>
      </c>
      <c r="G50" s="328">
        <f>SUMPRODUCT(('様式Ⅱ（写真データ）'!$A$9:$A$1497='様式Ⅰ（カメラ設置データ）'!G$33)*('様式Ⅱ（写真データ）'!$G$9:$G$1497='様式Ⅰ（カメラ設置データ）'!$A50)*('様式Ⅱ（写真データ）'!$I$9:$I$1497))</f>
        <v>0</v>
      </c>
      <c r="H50" s="328">
        <f>SUMPRODUCT(('様式Ⅱ（写真データ）'!$A$9:$A$1497='様式Ⅰ（カメラ設置データ）'!H$33)*('様式Ⅱ（写真データ）'!$G$9:$G$1497='様式Ⅰ（カメラ設置データ）'!$A50)*('様式Ⅱ（写真データ）'!$I$9:$I$1497))</f>
        <v>0</v>
      </c>
      <c r="I50" s="328">
        <f>SUMPRODUCT(('様式Ⅱ（写真データ）'!$A$9:$A$1497='様式Ⅰ（カメラ設置データ）'!I$33)*('様式Ⅱ（写真データ）'!$G$9:$G$1497='様式Ⅰ（カメラ設置データ）'!$A50)*('様式Ⅱ（写真データ）'!$I$9:$I$1497))</f>
        <v>0</v>
      </c>
      <c r="J50" s="328">
        <f>SUMPRODUCT(('様式Ⅱ（写真データ）'!$A$9:$A$1497='様式Ⅰ（カメラ設置データ）'!J$33)*('様式Ⅱ（写真データ）'!$G$9:$G$1497='様式Ⅰ（カメラ設置データ）'!$A50)*('様式Ⅱ（写真データ）'!$I$9:$I$1497))</f>
        <v>0</v>
      </c>
      <c r="K50" s="328">
        <f>SUMPRODUCT(('様式Ⅱ（写真データ）'!$A$9:$A$1497='様式Ⅰ（カメラ設置データ）'!K$33)*('様式Ⅱ（写真データ）'!$G$9:$G$1497='様式Ⅰ（カメラ設置データ）'!$A50)*('様式Ⅱ（写真データ）'!$I$9:$I$1497))</f>
        <v>0</v>
      </c>
      <c r="L50" s="328">
        <f>SUMPRODUCT(('様式Ⅱ（写真データ）'!$A$9:$A$1497='様式Ⅰ（カメラ設置データ）'!L$33)*('様式Ⅱ（写真データ）'!$G$9:$G$1497='様式Ⅰ（カメラ設置データ）'!$A50)*('様式Ⅱ（写真データ）'!$I$9:$I$1497))</f>
        <v>0</v>
      </c>
      <c r="M50" s="328">
        <f>SUMPRODUCT(('様式Ⅱ（写真データ）'!$A$9:$A$1497='様式Ⅰ（カメラ設置データ）'!M$33)*('様式Ⅱ（写真データ）'!$G$9:$G$1497='様式Ⅰ（カメラ設置データ）'!$A50)*('様式Ⅱ（写真データ）'!$I$9:$I$1497))</f>
        <v>0</v>
      </c>
      <c r="N50" s="328">
        <f>SUMPRODUCT(('様式Ⅱ（写真データ）'!$A$9:$A$1497='様式Ⅰ（カメラ設置データ）'!N$33)*('様式Ⅱ（写真データ）'!$G$9:$G$1497='様式Ⅰ（カメラ設置データ）'!$A50)*('様式Ⅱ（写真データ）'!$I$9:$I$1497))</f>
        <v>0</v>
      </c>
      <c r="O50" s="328">
        <f>SUMPRODUCT(('様式Ⅱ（写真データ）'!$A$9:$A$1497='様式Ⅰ（カメラ設置データ）'!O$33)*('様式Ⅱ（写真データ）'!$G$9:$G$1497='様式Ⅰ（カメラ設置データ）'!$A50)*('様式Ⅱ（写真データ）'!$I$9:$I$1497))</f>
        <v>0</v>
      </c>
      <c r="P50" s="328">
        <f>SUMPRODUCT(('様式Ⅱ（写真データ）'!$A$9:$A$1497='様式Ⅰ（カメラ設置データ）'!P$33)*('様式Ⅱ（写真データ）'!$G$9:$G$1497='様式Ⅰ（カメラ設置データ）'!$A50)*('様式Ⅱ（写真データ）'!$I$9:$I$1497))</f>
        <v>0</v>
      </c>
      <c r="Q50" s="328">
        <f>SUMPRODUCT(('様式Ⅱ（写真データ）'!$A$9:$A$1497='様式Ⅰ（カメラ設置データ）'!Q$33)*('様式Ⅱ（写真データ）'!$G$9:$G$1497='様式Ⅰ（カメラ設置データ）'!$A50)*('様式Ⅱ（写真データ）'!$I$9:$I$1497))</f>
        <v>0</v>
      </c>
      <c r="R50" s="328">
        <f>SUMPRODUCT(('様式Ⅱ（写真データ）'!$A$9:$A$1497='様式Ⅰ（カメラ設置データ）'!R$33)*('様式Ⅱ（写真データ）'!$G$9:$G$1497='様式Ⅰ（カメラ設置データ）'!$A50)*('様式Ⅱ（写真データ）'!$I$9:$I$1497))</f>
        <v>0</v>
      </c>
      <c r="S50" s="328">
        <f>SUMPRODUCT(('様式Ⅱ（写真データ）'!$A$9:$A$1497='様式Ⅰ（カメラ設置データ）'!S$33)*('様式Ⅱ（写真データ）'!$G$9:$G$1497='様式Ⅰ（カメラ設置データ）'!$A50)*('様式Ⅱ（写真データ）'!$I$9:$I$1497))</f>
        <v>0</v>
      </c>
      <c r="T50" s="328">
        <f>SUMPRODUCT(('様式Ⅱ（写真データ）'!$A$9:$A$1497='様式Ⅰ（カメラ設置データ）'!T$33)*('様式Ⅱ（写真データ）'!$G$9:$G$1497='様式Ⅰ（カメラ設置データ）'!$A50)*('様式Ⅱ（写真データ）'!$I$9:$I$1497))</f>
        <v>0</v>
      </c>
      <c r="U50" s="328">
        <f>SUMPRODUCT(('様式Ⅱ（写真データ）'!$A$9:$A$1497='様式Ⅰ（カメラ設置データ）'!U$33)*('様式Ⅱ（写真データ）'!$G$9:$G$1497='様式Ⅰ（カメラ設置データ）'!$A50)*('様式Ⅱ（写真データ）'!$I$9:$I$1497))</f>
        <v>0</v>
      </c>
      <c r="V50" s="328">
        <f>SUMPRODUCT(('様式Ⅱ（写真データ）'!$A$9:$A$1497='様式Ⅰ（カメラ設置データ）'!V$33)*('様式Ⅱ（写真データ）'!$G$9:$G$1497='様式Ⅰ（カメラ設置データ）'!$A50)*('様式Ⅱ（写真データ）'!$I$9:$I$1497))</f>
        <v>0</v>
      </c>
      <c r="W50" s="328">
        <f>SUMPRODUCT(('様式Ⅱ（写真データ）'!$A$9:$A$1497='様式Ⅰ（カメラ設置データ）'!W$33)*('様式Ⅱ（写真データ）'!$G$9:$G$1497='様式Ⅰ（カメラ設置データ）'!$A50)*('様式Ⅱ（写真データ）'!$I$9:$I$1497))</f>
        <v>0</v>
      </c>
      <c r="X50" s="328">
        <f>SUMPRODUCT(('様式Ⅱ（写真データ）'!$A$9:$A$1497='様式Ⅰ（カメラ設置データ）'!X$33)*('様式Ⅱ（写真データ）'!$G$9:$G$1497='様式Ⅰ（カメラ設置データ）'!$A50)*('様式Ⅱ（写真データ）'!$I$9:$I$1497))</f>
        <v>0</v>
      </c>
      <c r="Y50" s="328">
        <f>SUMPRODUCT(('様式Ⅱ（写真データ）'!$A$9:$A$1497='様式Ⅰ（カメラ設置データ）'!Y$33)*('様式Ⅱ（写真データ）'!$G$9:$G$1497='様式Ⅰ（カメラ設置データ）'!$A50)*('様式Ⅱ（写真データ）'!$I$9:$I$1497))</f>
        <v>0</v>
      </c>
      <c r="Z50" s="328">
        <f>SUMPRODUCT(('様式Ⅱ（写真データ）'!$A$9:$A$1497='様式Ⅰ（カメラ設置データ）'!Z$33)*('様式Ⅱ（写真データ）'!$G$9:$G$1497='様式Ⅰ（カメラ設置データ）'!$A50)*('様式Ⅱ（写真データ）'!$I$9:$I$1497))</f>
        <v>0</v>
      </c>
      <c r="AA50" s="328">
        <f>SUMPRODUCT(('様式Ⅱ（写真データ）'!$A$9:$A$1497='様式Ⅰ（カメラ設置データ）'!AA$33)*('様式Ⅱ（写真データ）'!$G$9:$G$1497='様式Ⅰ（カメラ設置データ）'!$A50)*('様式Ⅱ（写真データ）'!$I$9:$I$1497))</f>
        <v>0</v>
      </c>
      <c r="AB50" s="328">
        <f>SUMPRODUCT(('様式Ⅱ（写真データ）'!$A$9:$A$1497='様式Ⅰ（カメラ設置データ）'!AB$33)*('様式Ⅱ（写真データ）'!$G$9:$G$1497='様式Ⅰ（カメラ設置データ）'!$A50)*('様式Ⅱ（写真データ）'!$I$9:$I$1497))</f>
        <v>0</v>
      </c>
      <c r="AC50" s="328">
        <f>SUMPRODUCT(('様式Ⅱ（写真データ）'!$A$9:$A$1497='様式Ⅰ（カメラ設置データ）'!AC$33)*('様式Ⅱ（写真データ）'!$G$9:$G$1497='様式Ⅰ（カメラ設置データ）'!$A50)*('様式Ⅱ（写真データ）'!$I$9:$I$1497))</f>
        <v>0</v>
      </c>
      <c r="AD50" s="328">
        <f>SUMPRODUCT(('様式Ⅱ（写真データ）'!$A$9:$A$1497='様式Ⅰ（カメラ設置データ）'!AD$33)*('様式Ⅱ（写真データ）'!$G$9:$G$1497='様式Ⅰ（カメラ設置データ）'!$A50)*('様式Ⅱ（写真データ）'!$I$9:$I$1497))</f>
        <v>0</v>
      </c>
      <c r="AE50" s="328">
        <f>SUMPRODUCT(('様式Ⅱ（写真データ）'!$A$9:$A$1497='様式Ⅰ（カメラ設置データ）'!AE$33)*('様式Ⅱ（写真データ）'!$G$9:$G$1497='様式Ⅰ（カメラ設置データ）'!$A50)*('様式Ⅱ（写真データ）'!$I$9:$I$1497))</f>
        <v>0</v>
      </c>
      <c r="AF50" s="328">
        <f>SUMPRODUCT(('様式Ⅱ（写真データ）'!$A$9:$A$1497='様式Ⅰ（カメラ設置データ）'!AF$33)*('様式Ⅱ（写真データ）'!$G$9:$G$1497='様式Ⅰ（カメラ設置データ）'!$A50)*('様式Ⅱ（写真データ）'!$I$9:$I$1497))</f>
        <v>0</v>
      </c>
      <c r="AG50" s="328">
        <f>SUMPRODUCT(('様式Ⅱ（写真データ）'!$A$9:$A$1497='様式Ⅰ（カメラ設置データ）'!AG$33)*('様式Ⅱ（写真データ）'!$G$9:$G$1497='様式Ⅰ（カメラ設置データ）'!$A50)*('様式Ⅱ（写真データ）'!$I$9:$I$1497))</f>
        <v>0</v>
      </c>
      <c r="AH50" s="328">
        <f>SUMPRODUCT(('様式Ⅱ（写真データ）'!$A$9:$A$1497='様式Ⅰ（カメラ設置データ）'!AH$33)*('様式Ⅱ（写真データ）'!$G$9:$G$1497='様式Ⅰ（カメラ設置データ）'!$A50)*('様式Ⅱ（写真データ）'!$I$9:$I$1497))</f>
        <v>0</v>
      </c>
      <c r="AI50" s="328">
        <f>SUMPRODUCT(('様式Ⅱ（写真データ）'!$A$9:$A$1497='様式Ⅰ（カメラ設置データ）'!AI$33)*('様式Ⅱ（写真データ）'!$G$9:$G$1497='様式Ⅰ（カメラ設置データ）'!$A50)*('様式Ⅱ（写真データ）'!$I$9:$I$1497))</f>
        <v>0</v>
      </c>
      <c r="AJ50" s="328">
        <f>SUMPRODUCT(('様式Ⅱ（写真データ）'!$A$9:$A$1497='様式Ⅰ（カメラ設置データ）'!AJ$33)*('様式Ⅱ（写真データ）'!$G$9:$G$1497='様式Ⅰ（カメラ設置データ）'!$A50)*('様式Ⅱ（写真データ）'!$I$9:$I$1497))</f>
        <v>0</v>
      </c>
      <c r="AK50" s="328">
        <f>SUMPRODUCT(('様式Ⅱ（写真データ）'!$A$9:$A$1497='様式Ⅰ（カメラ設置データ）'!AK$33)*('様式Ⅱ（写真データ）'!$G$9:$G$1497='様式Ⅰ（カメラ設置データ）'!$A50)*('様式Ⅱ（写真データ）'!$I$9:$I$1497))</f>
        <v>0</v>
      </c>
      <c r="AL50" s="328">
        <f>SUMPRODUCT(('様式Ⅱ（写真データ）'!$A$9:$A$1497='様式Ⅰ（カメラ設置データ）'!AL$33)*('様式Ⅱ（写真データ）'!$G$9:$G$1497='様式Ⅰ（カメラ設置データ）'!$A50)*('様式Ⅱ（写真データ）'!$I$9:$I$1497))</f>
        <v>0</v>
      </c>
      <c r="AM50" s="328">
        <f>SUMPRODUCT(('様式Ⅱ（写真データ）'!$A$9:$A$1497='様式Ⅰ（カメラ設置データ）'!AM$33)*('様式Ⅱ（写真データ）'!$G$9:$G$1497='様式Ⅰ（カメラ設置データ）'!$A50)*('様式Ⅱ（写真データ）'!$I$9:$I$1497))</f>
        <v>0</v>
      </c>
      <c r="AN50" s="328">
        <f>SUMPRODUCT(('様式Ⅱ（写真データ）'!$A$9:$A$1497='様式Ⅰ（カメラ設置データ）'!AN$33)*('様式Ⅱ（写真データ）'!$G$9:$G$1497='様式Ⅰ（カメラ設置データ）'!$A50)*('様式Ⅱ（写真データ）'!$I$9:$I$1497))</f>
        <v>0</v>
      </c>
      <c r="AO50" s="328">
        <f>SUMPRODUCT(('様式Ⅱ（写真データ）'!$A$9:$A$1497='様式Ⅰ（カメラ設置データ）'!AO$33)*('様式Ⅱ（写真データ）'!$G$9:$G$1497='様式Ⅰ（カメラ設置データ）'!$A50)*('様式Ⅱ（写真データ）'!$I$9:$I$1497))</f>
        <v>0</v>
      </c>
      <c r="AP50" s="328">
        <f>SUMPRODUCT(('様式Ⅱ（写真データ）'!$A$9:$A$1497='様式Ⅰ（カメラ設置データ）'!AP$33)*('様式Ⅱ（写真データ）'!$G$9:$G$1497='様式Ⅰ（カメラ設置データ）'!$A50)*('様式Ⅱ（写真データ）'!$I$9:$I$1497))</f>
        <v>0</v>
      </c>
    </row>
    <row r="51" spans="1:42" s="40" customFormat="1">
      <c r="A51" s="318"/>
      <c r="B51" s="325" t="str">
        <f t="shared" si="4"/>
        <v/>
      </c>
      <c r="C51" s="328">
        <f>SUMPRODUCT(('様式Ⅱ（写真データ）'!$A$9:$A$1497='様式Ⅰ（カメラ設置データ）'!C$33)*('様式Ⅱ（写真データ）'!$G$9:$G$1497='様式Ⅰ（カメラ設置データ）'!$A51)*('様式Ⅱ（写真データ）'!$I$9:$I$1497))</f>
        <v>0</v>
      </c>
      <c r="D51" s="328">
        <f>SUMPRODUCT(('様式Ⅱ（写真データ）'!$A$9:$A$1497='様式Ⅰ（カメラ設置データ）'!D$33)*('様式Ⅱ（写真データ）'!$G$9:$G$1497='様式Ⅰ（カメラ設置データ）'!$A51)*('様式Ⅱ（写真データ）'!$I$9:$I$1497))</f>
        <v>0</v>
      </c>
      <c r="E51" s="328">
        <f>SUMPRODUCT(('様式Ⅱ（写真データ）'!$A$9:$A$1497='様式Ⅰ（カメラ設置データ）'!E$33)*('様式Ⅱ（写真データ）'!$G$9:$G$1497='様式Ⅰ（カメラ設置データ）'!$A51)*('様式Ⅱ（写真データ）'!$I$9:$I$1497))</f>
        <v>0</v>
      </c>
      <c r="F51" s="328">
        <f>SUMPRODUCT(('様式Ⅱ（写真データ）'!$A$9:$A$1497='様式Ⅰ（カメラ設置データ）'!F$33)*('様式Ⅱ（写真データ）'!$G$9:$G$1497='様式Ⅰ（カメラ設置データ）'!$A51)*('様式Ⅱ（写真データ）'!$I$9:$I$1497))</f>
        <v>0</v>
      </c>
      <c r="G51" s="328">
        <f>SUMPRODUCT(('様式Ⅱ（写真データ）'!$A$9:$A$1497='様式Ⅰ（カメラ設置データ）'!G$33)*('様式Ⅱ（写真データ）'!$G$9:$G$1497='様式Ⅰ（カメラ設置データ）'!$A51)*('様式Ⅱ（写真データ）'!$I$9:$I$1497))</f>
        <v>0</v>
      </c>
      <c r="H51" s="328">
        <f>SUMPRODUCT(('様式Ⅱ（写真データ）'!$A$9:$A$1497='様式Ⅰ（カメラ設置データ）'!H$33)*('様式Ⅱ（写真データ）'!$G$9:$G$1497='様式Ⅰ（カメラ設置データ）'!$A51)*('様式Ⅱ（写真データ）'!$I$9:$I$1497))</f>
        <v>0</v>
      </c>
      <c r="I51" s="328">
        <f>SUMPRODUCT(('様式Ⅱ（写真データ）'!$A$9:$A$1497='様式Ⅰ（カメラ設置データ）'!I$33)*('様式Ⅱ（写真データ）'!$G$9:$G$1497='様式Ⅰ（カメラ設置データ）'!$A51)*('様式Ⅱ（写真データ）'!$I$9:$I$1497))</f>
        <v>0</v>
      </c>
      <c r="J51" s="328">
        <f>SUMPRODUCT(('様式Ⅱ（写真データ）'!$A$9:$A$1497='様式Ⅰ（カメラ設置データ）'!J$33)*('様式Ⅱ（写真データ）'!$G$9:$G$1497='様式Ⅰ（カメラ設置データ）'!$A51)*('様式Ⅱ（写真データ）'!$I$9:$I$1497))</f>
        <v>0</v>
      </c>
      <c r="K51" s="328">
        <f>SUMPRODUCT(('様式Ⅱ（写真データ）'!$A$9:$A$1497='様式Ⅰ（カメラ設置データ）'!K$33)*('様式Ⅱ（写真データ）'!$G$9:$G$1497='様式Ⅰ（カメラ設置データ）'!$A51)*('様式Ⅱ（写真データ）'!$I$9:$I$1497))</f>
        <v>0</v>
      </c>
      <c r="L51" s="328">
        <f>SUMPRODUCT(('様式Ⅱ（写真データ）'!$A$9:$A$1497='様式Ⅰ（カメラ設置データ）'!L$33)*('様式Ⅱ（写真データ）'!$G$9:$G$1497='様式Ⅰ（カメラ設置データ）'!$A51)*('様式Ⅱ（写真データ）'!$I$9:$I$1497))</f>
        <v>0</v>
      </c>
      <c r="M51" s="328">
        <f>SUMPRODUCT(('様式Ⅱ（写真データ）'!$A$9:$A$1497='様式Ⅰ（カメラ設置データ）'!M$33)*('様式Ⅱ（写真データ）'!$G$9:$G$1497='様式Ⅰ（カメラ設置データ）'!$A51)*('様式Ⅱ（写真データ）'!$I$9:$I$1497))</f>
        <v>0</v>
      </c>
      <c r="N51" s="328">
        <f>SUMPRODUCT(('様式Ⅱ（写真データ）'!$A$9:$A$1497='様式Ⅰ（カメラ設置データ）'!N$33)*('様式Ⅱ（写真データ）'!$G$9:$G$1497='様式Ⅰ（カメラ設置データ）'!$A51)*('様式Ⅱ（写真データ）'!$I$9:$I$1497))</f>
        <v>0</v>
      </c>
      <c r="O51" s="328">
        <f>SUMPRODUCT(('様式Ⅱ（写真データ）'!$A$9:$A$1497='様式Ⅰ（カメラ設置データ）'!O$33)*('様式Ⅱ（写真データ）'!$G$9:$G$1497='様式Ⅰ（カメラ設置データ）'!$A51)*('様式Ⅱ（写真データ）'!$I$9:$I$1497))</f>
        <v>0</v>
      </c>
      <c r="P51" s="328">
        <f>SUMPRODUCT(('様式Ⅱ（写真データ）'!$A$9:$A$1497='様式Ⅰ（カメラ設置データ）'!P$33)*('様式Ⅱ（写真データ）'!$G$9:$G$1497='様式Ⅰ（カメラ設置データ）'!$A51)*('様式Ⅱ（写真データ）'!$I$9:$I$1497))</f>
        <v>0</v>
      </c>
      <c r="Q51" s="328">
        <f>SUMPRODUCT(('様式Ⅱ（写真データ）'!$A$9:$A$1497='様式Ⅰ（カメラ設置データ）'!Q$33)*('様式Ⅱ（写真データ）'!$G$9:$G$1497='様式Ⅰ（カメラ設置データ）'!$A51)*('様式Ⅱ（写真データ）'!$I$9:$I$1497))</f>
        <v>0</v>
      </c>
      <c r="R51" s="328">
        <f>SUMPRODUCT(('様式Ⅱ（写真データ）'!$A$9:$A$1497='様式Ⅰ（カメラ設置データ）'!R$33)*('様式Ⅱ（写真データ）'!$G$9:$G$1497='様式Ⅰ（カメラ設置データ）'!$A51)*('様式Ⅱ（写真データ）'!$I$9:$I$1497))</f>
        <v>0</v>
      </c>
      <c r="S51" s="328">
        <f>SUMPRODUCT(('様式Ⅱ（写真データ）'!$A$9:$A$1497='様式Ⅰ（カメラ設置データ）'!S$33)*('様式Ⅱ（写真データ）'!$G$9:$G$1497='様式Ⅰ（カメラ設置データ）'!$A51)*('様式Ⅱ（写真データ）'!$I$9:$I$1497))</f>
        <v>0</v>
      </c>
      <c r="T51" s="328">
        <f>SUMPRODUCT(('様式Ⅱ（写真データ）'!$A$9:$A$1497='様式Ⅰ（カメラ設置データ）'!T$33)*('様式Ⅱ（写真データ）'!$G$9:$G$1497='様式Ⅰ（カメラ設置データ）'!$A51)*('様式Ⅱ（写真データ）'!$I$9:$I$1497))</f>
        <v>0</v>
      </c>
      <c r="U51" s="328">
        <f>SUMPRODUCT(('様式Ⅱ（写真データ）'!$A$9:$A$1497='様式Ⅰ（カメラ設置データ）'!U$33)*('様式Ⅱ（写真データ）'!$G$9:$G$1497='様式Ⅰ（カメラ設置データ）'!$A51)*('様式Ⅱ（写真データ）'!$I$9:$I$1497))</f>
        <v>0</v>
      </c>
      <c r="V51" s="328">
        <f>SUMPRODUCT(('様式Ⅱ（写真データ）'!$A$9:$A$1497='様式Ⅰ（カメラ設置データ）'!V$33)*('様式Ⅱ（写真データ）'!$G$9:$G$1497='様式Ⅰ（カメラ設置データ）'!$A51)*('様式Ⅱ（写真データ）'!$I$9:$I$1497))</f>
        <v>0</v>
      </c>
      <c r="W51" s="328">
        <f>SUMPRODUCT(('様式Ⅱ（写真データ）'!$A$9:$A$1497='様式Ⅰ（カメラ設置データ）'!W$33)*('様式Ⅱ（写真データ）'!$G$9:$G$1497='様式Ⅰ（カメラ設置データ）'!$A51)*('様式Ⅱ（写真データ）'!$I$9:$I$1497))</f>
        <v>0</v>
      </c>
      <c r="X51" s="328">
        <f>SUMPRODUCT(('様式Ⅱ（写真データ）'!$A$9:$A$1497='様式Ⅰ（カメラ設置データ）'!X$33)*('様式Ⅱ（写真データ）'!$G$9:$G$1497='様式Ⅰ（カメラ設置データ）'!$A51)*('様式Ⅱ（写真データ）'!$I$9:$I$1497))</f>
        <v>0</v>
      </c>
      <c r="Y51" s="328">
        <f>SUMPRODUCT(('様式Ⅱ（写真データ）'!$A$9:$A$1497='様式Ⅰ（カメラ設置データ）'!Y$33)*('様式Ⅱ（写真データ）'!$G$9:$G$1497='様式Ⅰ（カメラ設置データ）'!$A51)*('様式Ⅱ（写真データ）'!$I$9:$I$1497))</f>
        <v>0</v>
      </c>
      <c r="Z51" s="328">
        <f>SUMPRODUCT(('様式Ⅱ（写真データ）'!$A$9:$A$1497='様式Ⅰ（カメラ設置データ）'!Z$33)*('様式Ⅱ（写真データ）'!$G$9:$G$1497='様式Ⅰ（カメラ設置データ）'!$A51)*('様式Ⅱ（写真データ）'!$I$9:$I$1497))</f>
        <v>0</v>
      </c>
      <c r="AA51" s="328">
        <f>SUMPRODUCT(('様式Ⅱ（写真データ）'!$A$9:$A$1497='様式Ⅰ（カメラ設置データ）'!AA$33)*('様式Ⅱ（写真データ）'!$G$9:$G$1497='様式Ⅰ（カメラ設置データ）'!$A51)*('様式Ⅱ（写真データ）'!$I$9:$I$1497))</f>
        <v>0</v>
      </c>
      <c r="AB51" s="328">
        <f>SUMPRODUCT(('様式Ⅱ（写真データ）'!$A$9:$A$1497='様式Ⅰ（カメラ設置データ）'!AB$33)*('様式Ⅱ（写真データ）'!$G$9:$G$1497='様式Ⅰ（カメラ設置データ）'!$A51)*('様式Ⅱ（写真データ）'!$I$9:$I$1497))</f>
        <v>0</v>
      </c>
      <c r="AC51" s="328">
        <f>SUMPRODUCT(('様式Ⅱ（写真データ）'!$A$9:$A$1497='様式Ⅰ（カメラ設置データ）'!AC$33)*('様式Ⅱ（写真データ）'!$G$9:$G$1497='様式Ⅰ（カメラ設置データ）'!$A51)*('様式Ⅱ（写真データ）'!$I$9:$I$1497))</f>
        <v>0</v>
      </c>
      <c r="AD51" s="328">
        <f>SUMPRODUCT(('様式Ⅱ（写真データ）'!$A$9:$A$1497='様式Ⅰ（カメラ設置データ）'!AD$33)*('様式Ⅱ（写真データ）'!$G$9:$G$1497='様式Ⅰ（カメラ設置データ）'!$A51)*('様式Ⅱ（写真データ）'!$I$9:$I$1497))</f>
        <v>0</v>
      </c>
      <c r="AE51" s="328">
        <f>SUMPRODUCT(('様式Ⅱ（写真データ）'!$A$9:$A$1497='様式Ⅰ（カメラ設置データ）'!AE$33)*('様式Ⅱ（写真データ）'!$G$9:$G$1497='様式Ⅰ（カメラ設置データ）'!$A51)*('様式Ⅱ（写真データ）'!$I$9:$I$1497))</f>
        <v>0</v>
      </c>
      <c r="AF51" s="328">
        <f>SUMPRODUCT(('様式Ⅱ（写真データ）'!$A$9:$A$1497='様式Ⅰ（カメラ設置データ）'!AF$33)*('様式Ⅱ（写真データ）'!$G$9:$G$1497='様式Ⅰ（カメラ設置データ）'!$A51)*('様式Ⅱ（写真データ）'!$I$9:$I$1497))</f>
        <v>0</v>
      </c>
      <c r="AG51" s="328">
        <f>SUMPRODUCT(('様式Ⅱ（写真データ）'!$A$9:$A$1497='様式Ⅰ（カメラ設置データ）'!AG$33)*('様式Ⅱ（写真データ）'!$G$9:$G$1497='様式Ⅰ（カメラ設置データ）'!$A51)*('様式Ⅱ（写真データ）'!$I$9:$I$1497))</f>
        <v>0</v>
      </c>
      <c r="AH51" s="328">
        <f>SUMPRODUCT(('様式Ⅱ（写真データ）'!$A$9:$A$1497='様式Ⅰ（カメラ設置データ）'!AH$33)*('様式Ⅱ（写真データ）'!$G$9:$G$1497='様式Ⅰ（カメラ設置データ）'!$A51)*('様式Ⅱ（写真データ）'!$I$9:$I$1497))</f>
        <v>0</v>
      </c>
      <c r="AI51" s="328">
        <f>SUMPRODUCT(('様式Ⅱ（写真データ）'!$A$9:$A$1497='様式Ⅰ（カメラ設置データ）'!AI$33)*('様式Ⅱ（写真データ）'!$G$9:$G$1497='様式Ⅰ（カメラ設置データ）'!$A51)*('様式Ⅱ（写真データ）'!$I$9:$I$1497))</f>
        <v>0</v>
      </c>
      <c r="AJ51" s="328">
        <f>SUMPRODUCT(('様式Ⅱ（写真データ）'!$A$9:$A$1497='様式Ⅰ（カメラ設置データ）'!AJ$33)*('様式Ⅱ（写真データ）'!$G$9:$G$1497='様式Ⅰ（カメラ設置データ）'!$A51)*('様式Ⅱ（写真データ）'!$I$9:$I$1497))</f>
        <v>0</v>
      </c>
      <c r="AK51" s="328">
        <f>SUMPRODUCT(('様式Ⅱ（写真データ）'!$A$9:$A$1497='様式Ⅰ（カメラ設置データ）'!AK$33)*('様式Ⅱ（写真データ）'!$G$9:$G$1497='様式Ⅰ（カメラ設置データ）'!$A51)*('様式Ⅱ（写真データ）'!$I$9:$I$1497))</f>
        <v>0</v>
      </c>
      <c r="AL51" s="328">
        <f>SUMPRODUCT(('様式Ⅱ（写真データ）'!$A$9:$A$1497='様式Ⅰ（カメラ設置データ）'!AL$33)*('様式Ⅱ（写真データ）'!$G$9:$G$1497='様式Ⅰ（カメラ設置データ）'!$A51)*('様式Ⅱ（写真データ）'!$I$9:$I$1497))</f>
        <v>0</v>
      </c>
      <c r="AM51" s="328">
        <f>SUMPRODUCT(('様式Ⅱ（写真データ）'!$A$9:$A$1497='様式Ⅰ（カメラ設置データ）'!AM$33)*('様式Ⅱ（写真データ）'!$G$9:$G$1497='様式Ⅰ（カメラ設置データ）'!$A51)*('様式Ⅱ（写真データ）'!$I$9:$I$1497))</f>
        <v>0</v>
      </c>
      <c r="AN51" s="328">
        <f>SUMPRODUCT(('様式Ⅱ（写真データ）'!$A$9:$A$1497='様式Ⅰ（カメラ設置データ）'!AN$33)*('様式Ⅱ（写真データ）'!$G$9:$G$1497='様式Ⅰ（カメラ設置データ）'!$A51)*('様式Ⅱ（写真データ）'!$I$9:$I$1497))</f>
        <v>0</v>
      </c>
      <c r="AO51" s="328">
        <f>SUMPRODUCT(('様式Ⅱ（写真データ）'!$A$9:$A$1497='様式Ⅰ（カメラ設置データ）'!AO$33)*('様式Ⅱ（写真データ）'!$G$9:$G$1497='様式Ⅰ（カメラ設置データ）'!$A51)*('様式Ⅱ（写真データ）'!$I$9:$I$1497))</f>
        <v>0</v>
      </c>
      <c r="AP51" s="328">
        <f>SUMPRODUCT(('様式Ⅱ（写真データ）'!$A$9:$A$1497='様式Ⅰ（カメラ設置データ）'!AP$33)*('様式Ⅱ（写真データ）'!$G$9:$G$1497='様式Ⅰ（カメラ設置データ）'!$A51)*('様式Ⅱ（写真データ）'!$I$9:$I$1497))</f>
        <v>0</v>
      </c>
    </row>
    <row r="52" spans="1:42" s="40" customFormat="1">
      <c r="A52" s="318"/>
      <c r="B52" s="325" t="str">
        <f t="shared" si="4"/>
        <v/>
      </c>
      <c r="C52" s="328">
        <f>SUMPRODUCT(('様式Ⅱ（写真データ）'!$A$9:$A$1497='様式Ⅰ（カメラ設置データ）'!C$33)*('様式Ⅱ（写真データ）'!$G$9:$G$1497='様式Ⅰ（カメラ設置データ）'!$A52)*('様式Ⅱ（写真データ）'!$I$9:$I$1497))</f>
        <v>0</v>
      </c>
      <c r="D52" s="328">
        <f>SUMPRODUCT(('様式Ⅱ（写真データ）'!$A$9:$A$1497='様式Ⅰ（カメラ設置データ）'!D$33)*('様式Ⅱ（写真データ）'!$G$9:$G$1497='様式Ⅰ（カメラ設置データ）'!$A52)*('様式Ⅱ（写真データ）'!$I$9:$I$1497))</f>
        <v>0</v>
      </c>
      <c r="E52" s="328">
        <f>SUMPRODUCT(('様式Ⅱ（写真データ）'!$A$9:$A$1497='様式Ⅰ（カメラ設置データ）'!E$33)*('様式Ⅱ（写真データ）'!$G$9:$G$1497='様式Ⅰ（カメラ設置データ）'!$A52)*('様式Ⅱ（写真データ）'!$I$9:$I$1497))</f>
        <v>0</v>
      </c>
      <c r="F52" s="328">
        <f>SUMPRODUCT(('様式Ⅱ（写真データ）'!$A$9:$A$1497='様式Ⅰ（カメラ設置データ）'!F$33)*('様式Ⅱ（写真データ）'!$G$9:$G$1497='様式Ⅰ（カメラ設置データ）'!$A52)*('様式Ⅱ（写真データ）'!$I$9:$I$1497))</f>
        <v>0</v>
      </c>
      <c r="G52" s="328">
        <f>SUMPRODUCT(('様式Ⅱ（写真データ）'!$A$9:$A$1497='様式Ⅰ（カメラ設置データ）'!G$33)*('様式Ⅱ（写真データ）'!$G$9:$G$1497='様式Ⅰ（カメラ設置データ）'!$A52)*('様式Ⅱ（写真データ）'!$I$9:$I$1497))</f>
        <v>0</v>
      </c>
      <c r="H52" s="328">
        <f>SUMPRODUCT(('様式Ⅱ（写真データ）'!$A$9:$A$1497='様式Ⅰ（カメラ設置データ）'!H$33)*('様式Ⅱ（写真データ）'!$G$9:$G$1497='様式Ⅰ（カメラ設置データ）'!$A52)*('様式Ⅱ（写真データ）'!$I$9:$I$1497))</f>
        <v>0</v>
      </c>
      <c r="I52" s="328">
        <f>SUMPRODUCT(('様式Ⅱ（写真データ）'!$A$9:$A$1497='様式Ⅰ（カメラ設置データ）'!I$33)*('様式Ⅱ（写真データ）'!$G$9:$G$1497='様式Ⅰ（カメラ設置データ）'!$A52)*('様式Ⅱ（写真データ）'!$I$9:$I$1497))</f>
        <v>0</v>
      </c>
      <c r="J52" s="328">
        <f>SUMPRODUCT(('様式Ⅱ（写真データ）'!$A$9:$A$1497='様式Ⅰ（カメラ設置データ）'!J$33)*('様式Ⅱ（写真データ）'!$G$9:$G$1497='様式Ⅰ（カメラ設置データ）'!$A52)*('様式Ⅱ（写真データ）'!$I$9:$I$1497))</f>
        <v>0</v>
      </c>
      <c r="K52" s="328">
        <f>SUMPRODUCT(('様式Ⅱ（写真データ）'!$A$9:$A$1497='様式Ⅰ（カメラ設置データ）'!K$33)*('様式Ⅱ（写真データ）'!$G$9:$G$1497='様式Ⅰ（カメラ設置データ）'!$A52)*('様式Ⅱ（写真データ）'!$I$9:$I$1497))</f>
        <v>0</v>
      </c>
      <c r="L52" s="328">
        <f>SUMPRODUCT(('様式Ⅱ（写真データ）'!$A$9:$A$1497='様式Ⅰ（カメラ設置データ）'!L$33)*('様式Ⅱ（写真データ）'!$G$9:$G$1497='様式Ⅰ（カメラ設置データ）'!$A52)*('様式Ⅱ（写真データ）'!$I$9:$I$1497))</f>
        <v>0</v>
      </c>
      <c r="M52" s="328">
        <f>SUMPRODUCT(('様式Ⅱ（写真データ）'!$A$9:$A$1497='様式Ⅰ（カメラ設置データ）'!M$33)*('様式Ⅱ（写真データ）'!$G$9:$G$1497='様式Ⅰ（カメラ設置データ）'!$A52)*('様式Ⅱ（写真データ）'!$I$9:$I$1497))</f>
        <v>0</v>
      </c>
      <c r="N52" s="328">
        <f>SUMPRODUCT(('様式Ⅱ（写真データ）'!$A$9:$A$1497='様式Ⅰ（カメラ設置データ）'!N$33)*('様式Ⅱ（写真データ）'!$G$9:$G$1497='様式Ⅰ（カメラ設置データ）'!$A52)*('様式Ⅱ（写真データ）'!$I$9:$I$1497))</f>
        <v>0</v>
      </c>
      <c r="O52" s="328">
        <f>SUMPRODUCT(('様式Ⅱ（写真データ）'!$A$9:$A$1497='様式Ⅰ（カメラ設置データ）'!O$33)*('様式Ⅱ（写真データ）'!$G$9:$G$1497='様式Ⅰ（カメラ設置データ）'!$A52)*('様式Ⅱ（写真データ）'!$I$9:$I$1497))</f>
        <v>0</v>
      </c>
      <c r="P52" s="328">
        <f>SUMPRODUCT(('様式Ⅱ（写真データ）'!$A$9:$A$1497='様式Ⅰ（カメラ設置データ）'!P$33)*('様式Ⅱ（写真データ）'!$G$9:$G$1497='様式Ⅰ（カメラ設置データ）'!$A52)*('様式Ⅱ（写真データ）'!$I$9:$I$1497))</f>
        <v>0</v>
      </c>
      <c r="Q52" s="328">
        <f>SUMPRODUCT(('様式Ⅱ（写真データ）'!$A$9:$A$1497='様式Ⅰ（カメラ設置データ）'!Q$33)*('様式Ⅱ（写真データ）'!$G$9:$G$1497='様式Ⅰ（カメラ設置データ）'!$A52)*('様式Ⅱ（写真データ）'!$I$9:$I$1497))</f>
        <v>0</v>
      </c>
      <c r="R52" s="328">
        <f>SUMPRODUCT(('様式Ⅱ（写真データ）'!$A$9:$A$1497='様式Ⅰ（カメラ設置データ）'!R$33)*('様式Ⅱ（写真データ）'!$G$9:$G$1497='様式Ⅰ（カメラ設置データ）'!$A52)*('様式Ⅱ（写真データ）'!$I$9:$I$1497))</f>
        <v>0</v>
      </c>
      <c r="S52" s="328">
        <f>SUMPRODUCT(('様式Ⅱ（写真データ）'!$A$9:$A$1497='様式Ⅰ（カメラ設置データ）'!S$33)*('様式Ⅱ（写真データ）'!$G$9:$G$1497='様式Ⅰ（カメラ設置データ）'!$A52)*('様式Ⅱ（写真データ）'!$I$9:$I$1497))</f>
        <v>0</v>
      </c>
      <c r="T52" s="328">
        <f>SUMPRODUCT(('様式Ⅱ（写真データ）'!$A$9:$A$1497='様式Ⅰ（カメラ設置データ）'!T$33)*('様式Ⅱ（写真データ）'!$G$9:$G$1497='様式Ⅰ（カメラ設置データ）'!$A52)*('様式Ⅱ（写真データ）'!$I$9:$I$1497))</f>
        <v>0</v>
      </c>
      <c r="U52" s="328">
        <f>SUMPRODUCT(('様式Ⅱ（写真データ）'!$A$9:$A$1497='様式Ⅰ（カメラ設置データ）'!U$33)*('様式Ⅱ（写真データ）'!$G$9:$G$1497='様式Ⅰ（カメラ設置データ）'!$A52)*('様式Ⅱ（写真データ）'!$I$9:$I$1497))</f>
        <v>0</v>
      </c>
      <c r="V52" s="328">
        <f>SUMPRODUCT(('様式Ⅱ（写真データ）'!$A$9:$A$1497='様式Ⅰ（カメラ設置データ）'!V$33)*('様式Ⅱ（写真データ）'!$G$9:$G$1497='様式Ⅰ（カメラ設置データ）'!$A52)*('様式Ⅱ（写真データ）'!$I$9:$I$1497))</f>
        <v>0</v>
      </c>
      <c r="W52" s="328">
        <f>SUMPRODUCT(('様式Ⅱ（写真データ）'!$A$9:$A$1497='様式Ⅰ（カメラ設置データ）'!W$33)*('様式Ⅱ（写真データ）'!$G$9:$G$1497='様式Ⅰ（カメラ設置データ）'!$A52)*('様式Ⅱ（写真データ）'!$I$9:$I$1497))</f>
        <v>0</v>
      </c>
      <c r="X52" s="328">
        <f>SUMPRODUCT(('様式Ⅱ（写真データ）'!$A$9:$A$1497='様式Ⅰ（カメラ設置データ）'!X$33)*('様式Ⅱ（写真データ）'!$G$9:$G$1497='様式Ⅰ（カメラ設置データ）'!$A52)*('様式Ⅱ（写真データ）'!$I$9:$I$1497))</f>
        <v>0</v>
      </c>
      <c r="Y52" s="328">
        <f>SUMPRODUCT(('様式Ⅱ（写真データ）'!$A$9:$A$1497='様式Ⅰ（カメラ設置データ）'!Y$33)*('様式Ⅱ（写真データ）'!$G$9:$G$1497='様式Ⅰ（カメラ設置データ）'!$A52)*('様式Ⅱ（写真データ）'!$I$9:$I$1497))</f>
        <v>0</v>
      </c>
      <c r="Z52" s="328">
        <f>SUMPRODUCT(('様式Ⅱ（写真データ）'!$A$9:$A$1497='様式Ⅰ（カメラ設置データ）'!Z$33)*('様式Ⅱ（写真データ）'!$G$9:$G$1497='様式Ⅰ（カメラ設置データ）'!$A52)*('様式Ⅱ（写真データ）'!$I$9:$I$1497))</f>
        <v>0</v>
      </c>
      <c r="AA52" s="328">
        <f>SUMPRODUCT(('様式Ⅱ（写真データ）'!$A$9:$A$1497='様式Ⅰ（カメラ設置データ）'!AA$33)*('様式Ⅱ（写真データ）'!$G$9:$G$1497='様式Ⅰ（カメラ設置データ）'!$A52)*('様式Ⅱ（写真データ）'!$I$9:$I$1497))</f>
        <v>0</v>
      </c>
      <c r="AB52" s="328">
        <f>SUMPRODUCT(('様式Ⅱ（写真データ）'!$A$9:$A$1497='様式Ⅰ（カメラ設置データ）'!AB$33)*('様式Ⅱ（写真データ）'!$G$9:$G$1497='様式Ⅰ（カメラ設置データ）'!$A52)*('様式Ⅱ（写真データ）'!$I$9:$I$1497))</f>
        <v>0</v>
      </c>
      <c r="AC52" s="328">
        <f>SUMPRODUCT(('様式Ⅱ（写真データ）'!$A$9:$A$1497='様式Ⅰ（カメラ設置データ）'!AC$33)*('様式Ⅱ（写真データ）'!$G$9:$G$1497='様式Ⅰ（カメラ設置データ）'!$A52)*('様式Ⅱ（写真データ）'!$I$9:$I$1497))</f>
        <v>0</v>
      </c>
      <c r="AD52" s="328">
        <f>SUMPRODUCT(('様式Ⅱ（写真データ）'!$A$9:$A$1497='様式Ⅰ（カメラ設置データ）'!AD$33)*('様式Ⅱ（写真データ）'!$G$9:$G$1497='様式Ⅰ（カメラ設置データ）'!$A52)*('様式Ⅱ（写真データ）'!$I$9:$I$1497))</f>
        <v>0</v>
      </c>
      <c r="AE52" s="328">
        <f>SUMPRODUCT(('様式Ⅱ（写真データ）'!$A$9:$A$1497='様式Ⅰ（カメラ設置データ）'!AE$33)*('様式Ⅱ（写真データ）'!$G$9:$G$1497='様式Ⅰ（カメラ設置データ）'!$A52)*('様式Ⅱ（写真データ）'!$I$9:$I$1497))</f>
        <v>0</v>
      </c>
      <c r="AF52" s="328">
        <f>SUMPRODUCT(('様式Ⅱ（写真データ）'!$A$9:$A$1497='様式Ⅰ（カメラ設置データ）'!AF$33)*('様式Ⅱ（写真データ）'!$G$9:$G$1497='様式Ⅰ（カメラ設置データ）'!$A52)*('様式Ⅱ（写真データ）'!$I$9:$I$1497))</f>
        <v>0</v>
      </c>
      <c r="AG52" s="328">
        <f>SUMPRODUCT(('様式Ⅱ（写真データ）'!$A$9:$A$1497='様式Ⅰ（カメラ設置データ）'!AG$33)*('様式Ⅱ（写真データ）'!$G$9:$G$1497='様式Ⅰ（カメラ設置データ）'!$A52)*('様式Ⅱ（写真データ）'!$I$9:$I$1497))</f>
        <v>0</v>
      </c>
      <c r="AH52" s="328">
        <f>SUMPRODUCT(('様式Ⅱ（写真データ）'!$A$9:$A$1497='様式Ⅰ（カメラ設置データ）'!AH$33)*('様式Ⅱ（写真データ）'!$G$9:$G$1497='様式Ⅰ（カメラ設置データ）'!$A52)*('様式Ⅱ（写真データ）'!$I$9:$I$1497))</f>
        <v>0</v>
      </c>
      <c r="AI52" s="328">
        <f>SUMPRODUCT(('様式Ⅱ（写真データ）'!$A$9:$A$1497='様式Ⅰ（カメラ設置データ）'!AI$33)*('様式Ⅱ（写真データ）'!$G$9:$G$1497='様式Ⅰ（カメラ設置データ）'!$A52)*('様式Ⅱ（写真データ）'!$I$9:$I$1497))</f>
        <v>0</v>
      </c>
      <c r="AJ52" s="328">
        <f>SUMPRODUCT(('様式Ⅱ（写真データ）'!$A$9:$A$1497='様式Ⅰ（カメラ設置データ）'!AJ$33)*('様式Ⅱ（写真データ）'!$G$9:$G$1497='様式Ⅰ（カメラ設置データ）'!$A52)*('様式Ⅱ（写真データ）'!$I$9:$I$1497))</f>
        <v>0</v>
      </c>
      <c r="AK52" s="328">
        <f>SUMPRODUCT(('様式Ⅱ（写真データ）'!$A$9:$A$1497='様式Ⅰ（カメラ設置データ）'!AK$33)*('様式Ⅱ（写真データ）'!$G$9:$G$1497='様式Ⅰ（カメラ設置データ）'!$A52)*('様式Ⅱ（写真データ）'!$I$9:$I$1497))</f>
        <v>0</v>
      </c>
      <c r="AL52" s="328">
        <f>SUMPRODUCT(('様式Ⅱ（写真データ）'!$A$9:$A$1497='様式Ⅰ（カメラ設置データ）'!AL$33)*('様式Ⅱ（写真データ）'!$G$9:$G$1497='様式Ⅰ（カメラ設置データ）'!$A52)*('様式Ⅱ（写真データ）'!$I$9:$I$1497))</f>
        <v>0</v>
      </c>
      <c r="AM52" s="328">
        <f>SUMPRODUCT(('様式Ⅱ（写真データ）'!$A$9:$A$1497='様式Ⅰ（カメラ設置データ）'!AM$33)*('様式Ⅱ（写真データ）'!$G$9:$G$1497='様式Ⅰ（カメラ設置データ）'!$A52)*('様式Ⅱ（写真データ）'!$I$9:$I$1497))</f>
        <v>0</v>
      </c>
      <c r="AN52" s="328">
        <f>SUMPRODUCT(('様式Ⅱ（写真データ）'!$A$9:$A$1497='様式Ⅰ（カメラ設置データ）'!AN$33)*('様式Ⅱ（写真データ）'!$G$9:$G$1497='様式Ⅰ（カメラ設置データ）'!$A52)*('様式Ⅱ（写真データ）'!$I$9:$I$1497))</f>
        <v>0</v>
      </c>
      <c r="AO52" s="328">
        <f>SUMPRODUCT(('様式Ⅱ（写真データ）'!$A$9:$A$1497='様式Ⅰ（カメラ設置データ）'!AO$33)*('様式Ⅱ（写真データ）'!$G$9:$G$1497='様式Ⅰ（カメラ設置データ）'!$A52)*('様式Ⅱ（写真データ）'!$I$9:$I$1497))</f>
        <v>0</v>
      </c>
      <c r="AP52" s="328">
        <f>SUMPRODUCT(('様式Ⅱ（写真データ）'!$A$9:$A$1497='様式Ⅰ（カメラ設置データ）'!AP$33)*('様式Ⅱ（写真データ）'!$G$9:$G$1497='様式Ⅰ（カメラ設置データ）'!$A52)*('様式Ⅱ（写真データ）'!$I$9:$I$1497))</f>
        <v>0</v>
      </c>
    </row>
    <row r="53" spans="1:42" s="40" customFormat="1">
      <c r="A53" s="318"/>
      <c r="B53" s="325" t="str">
        <f t="shared" si="4"/>
        <v/>
      </c>
      <c r="C53" s="328">
        <f>SUMPRODUCT(('様式Ⅱ（写真データ）'!$A$9:$A$1497='様式Ⅰ（カメラ設置データ）'!C$33)*('様式Ⅱ（写真データ）'!$G$9:$G$1497='様式Ⅰ（カメラ設置データ）'!$A53)*('様式Ⅱ（写真データ）'!$I$9:$I$1497))</f>
        <v>0</v>
      </c>
      <c r="D53" s="328">
        <f>SUMPRODUCT(('様式Ⅱ（写真データ）'!$A$9:$A$1497='様式Ⅰ（カメラ設置データ）'!D$33)*('様式Ⅱ（写真データ）'!$G$9:$G$1497='様式Ⅰ（カメラ設置データ）'!$A53)*('様式Ⅱ（写真データ）'!$I$9:$I$1497))</f>
        <v>0</v>
      </c>
      <c r="E53" s="328">
        <f>SUMPRODUCT(('様式Ⅱ（写真データ）'!$A$9:$A$1497='様式Ⅰ（カメラ設置データ）'!E$33)*('様式Ⅱ（写真データ）'!$G$9:$G$1497='様式Ⅰ（カメラ設置データ）'!$A53)*('様式Ⅱ（写真データ）'!$I$9:$I$1497))</f>
        <v>0</v>
      </c>
      <c r="F53" s="328">
        <f>SUMPRODUCT(('様式Ⅱ（写真データ）'!$A$9:$A$1497='様式Ⅰ（カメラ設置データ）'!F$33)*('様式Ⅱ（写真データ）'!$G$9:$G$1497='様式Ⅰ（カメラ設置データ）'!$A53)*('様式Ⅱ（写真データ）'!$I$9:$I$1497))</f>
        <v>0</v>
      </c>
      <c r="G53" s="328">
        <f>SUMPRODUCT(('様式Ⅱ（写真データ）'!$A$9:$A$1497='様式Ⅰ（カメラ設置データ）'!G$33)*('様式Ⅱ（写真データ）'!$G$9:$G$1497='様式Ⅰ（カメラ設置データ）'!$A53)*('様式Ⅱ（写真データ）'!$I$9:$I$1497))</f>
        <v>0</v>
      </c>
      <c r="H53" s="328">
        <f>SUMPRODUCT(('様式Ⅱ（写真データ）'!$A$9:$A$1497='様式Ⅰ（カメラ設置データ）'!H$33)*('様式Ⅱ（写真データ）'!$G$9:$G$1497='様式Ⅰ（カメラ設置データ）'!$A53)*('様式Ⅱ（写真データ）'!$I$9:$I$1497))</f>
        <v>0</v>
      </c>
      <c r="I53" s="328">
        <f>SUMPRODUCT(('様式Ⅱ（写真データ）'!$A$9:$A$1497='様式Ⅰ（カメラ設置データ）'!I$33)*('様式Ⅱ（写真データ）'!$G$9:$G$1497='様式Ⅰ（カメラ設置データ）'!$A53)*('様式Ⅱ（写真データ）'!$I$9:$I$1497))</f>
        <v>0</v>
      </c>
      <c r="J53" s="328">
        <f>SUMPRODUCT(('様式Ⅱ（写真データ）'!$A$9:$A$1497='様式Ⅰ（カメラ設置データ）'!J$33)*('様式Ⅱ（写真データ）'!$G$9:$G$1497='様式Ⅰ（カメラ設置データ）'!$A53)*('様式Ⅱ（写真データ）'!$I$9:$I$1497))</f>
        <v>0</v>
      </c>
      <c r="K53" s="328">
        <f>SUMPRODUCT(('様式Ⅱ（写真データ）'!$A$9:$A$1497='様式Ⅰ（カメラ設置データ）'!K$33)*('様式Ⅱ（写真データ）'!$G$9:$G$1497='様式Ⅰ（カメラ設置データ）'!$A53)*('様式Ⅱ（写真データ）'!$I$9:$I$1497))</f>
        <v>0</v>
      </c>
      <c r="L53" s="328">
        <f>SUMPRODUCT(('様式Ⅱ（写真データ）'!$A$9:$A$1497='様式Ⅰ（カメラ設置データ）'!L$33)*('様式Ⅱ（写真データ）'!$G$9:$G$1497='様式Ⅰ（カメラ設置データ）'!$A53)*('様式Ⅱ（写真データ）'!$I$9:$I$1497))</f>
        <v>0</v>
      </c>
      <c r="M53" s="328">
        <f>SUMPRODUCT(('様式Ⅱ（写真データ）'!$A$9:$A$1497='様式Ⅰ（カメラ設置データ）'!M$33)*('様式Ⅱ（写真データ）'!$G$9:$G$1497='様式Ⅰ（カメラ設置データ）'!$A53)*('様式Ⅱ（写真データ）'!$I$9:$I$1497))</f>
        <v>0</v>
      </c>
      <c r="N53" s="328">
        <f>SUMPRODUCT(('様式Ⅱ（写真データ）'!$A$9:$A$1497='様式Ⅰ（カメラ設置データ）'!N$33)*('様式Ⅱ（写真データ）'!$G$9:$G$1497='様式Ⅰ（カメラ設置データ）'!$A53)*('様式Ⅱ（写真データ）'!$I$9:$I$1497))</f>
        <v>0</v>
      </c>
      <c r="O53" s="328">
        <f>SUMPRODUCT(('様式Ⅱ（写真データ）'!$A$9:$A$1497='様式Ⅰ（カメラ設置データ）'!O$33)*('様式Ⅱ（写真データ）'!$G$9:$G$1497='様式Ⅰ（カメラ設置データ）'!$A53)*('様式Ⅱ（写真データ）'!$I$9:$I$1497))</f>
        <v>0</v>
      </c>
      <c r="P53" s="328">
        <f>SUMPRODUCT(('様式Ⅱ（写真データ）'!$A$9:$A$1497='様式Ⅰ（カメラ設置データ）'!P$33)*('様式Ⅱ（写真データ）'!$G$9:$G$1497='様式Ⅰ（カメラ設置データ）'!$A53)*('様式Ⅱ（写真データ）'!$I$9:$I$1497))</f>
        <v>0</v>
      </c>
      <c r="Q53" s="328">
        <f>SUMPRODUCT(('様式Ⅱ（写真データ）'!$A$9:$A$1497='様式Ⅰ（カメラ設置データ）'!Q$33)*('様式Ⅱ（写真データ）'!$G$9:$G$1497='様式Ⅰ（カメラ設置データ）'!$A53)*('様式Ⅱ（写真データ）'!$I$9:$I$1497))</f>
        <v>0</v>
      </c>
      <c r="R53" s="328">
        <f>SUMPRODUCT(('様式Ⅱ（写真データ）'!$A$9:$A$1497='様式Ⅰ（カメラ設置データ）'!R$33)*('様式Ⅱ（写真データ）'!$G$9:$G$1497='様式Ⅰ（カメラ設置データ）'!$A53)*('様式Ⅱ（写真データ）'!$I$9:$I$1497))</f>
        <v>0</v>
      </c>
      <c r="S53" s="328">
        <f>SUMPRODUCT(('様式Ⅱ（写真データ）'!$A$9:$A$1497='様式Ⅰ（カメラ設置データ）'!S$33)*('様式Ⅱ（写真データ）'!$G$9:$G$1497='様式Ⅰ（カメラ設置データ）'!$A53)*('様式Ⅱ（写真データ）'!$I$9:$I$1497))</f>
        <v>0</v>
      </c>
      <c r="T53" s="328">
        <f>SUMPRODUCT(('様式Ⅱ（写真データ）'!$A$9:$A$1497='様式Ⅰ（カメラ設置データ）'!T$33)*('様式Ⅱ（写真データ）'!$G$9:$G$1497='様式Ⅰ（カメラ設置データ）'!$A53)*('様式Ⅱ（写真データ）'!$I$9:$I$1497))</f>
        <v>0</v>
      </c>
      <c r="U53" s="328">
        <f>SUMPRODUCT(('様式Ⅱ（写真データ）'!$A$9:$A$1497='様式Ⅰ（カメラ設置データ）'!U$33)*('様式Ⅱ（写真データ）'!$G$9:$G$1497='様式Ⅰ（カメラ設置データ）'!$A53)*('様式Ⅱ（写真データ）'!$I$9:$I$1497))</f>
        <v>0</v>
      </c>
      <c r="V53" s="328">
        <f>SUMPRODUCT(('様式Ⅱ（写真データ）'!$A$9:$A$1497='様式Ⅰ（カメラ設置データ）'!V$33)*('様式Ⅱ（写真データ）'!$G$9:$G$1497='様式Ⅰ（カメラ設置データ）'!$A53)*('様式Ⅱ（写真データ）'!$I$9:$I$1497))</f>
        <v>0</v>
      </c>
      <c r="W53" s="328">
        <f>SUMPRODUCT(('様式Ⅱ（写真データ）'!$A$9:$A$1497='様式Ⅰ（カメラ設置データ）'!W$33)*('様式Ⅱ（写真データ）'!$G$9:$G$1497='様式Ⅰ（カメラ設置データ）'!$A53)*('様式Ⅱ（写真データ）'!$I$9:$I$1497))</f>
        <v>0</v>
      </c>
      <c r="X53" s="328">
        <f>SUMPRODUCT(('様式Ⅱ（写真データ）'!$A$9:$A$1497='様式Ⅰ（カメラ設置データ）'!X$33)*('様式Ⅱ（写真データ）'!$G$9:$G$1497='様式Ⅰ（カメラ設置データ）'!$A53)*('様式Ⅱ（写真データ）'!$I$9:$I$1497))</f>
        <v>0</v>
      </c>
      <c r="Y53" s="328">
        <f>SUMPRODUCT(('様式Ⅱ（写真データ）'!$A$9:$A$1497='様式Ⅰ（カメラ設置データ）'!Y$33)*('様式Ⅱ（写真データ）'!$G$9:$G$1497='様式Ⅰ（カメラ設置データ）'!$A53)*('様式Ⅱ（写真データ）'!$I$9:$I$1497))</f>
        <v>0</v>
      </c>
      <c r="Z53" s="328">
        <f>SUMPRODUCT(('様式Ⅱ（写真データ）'!$A$9:$A$1497='様式Ⅰ（カメラ設置データ）'!Z$33)*('様式Ⅱ（写真データ）'!$G$9:$G$1497='様式Ⅰ（カメラ設置データ）'!$A53)*('様式Ⅱ（写真データ）'!$I$9:$I$1497))</f>
        <v>0</v>
      </c>
      <c r="AA53" s="328">
        <f>SUMPRODUCT(('様式Ⅱ（写真データ）'!$A$9:$A$1497='様式Ⅰ（カメラ設置データ）'!AA$33)*('様式Ⅱ（写真データ）'!$G$9:$G$1497='様式Ⅰ（カメラ設置データ）'!$A53)*('様式Ⅱ（写真データ）'!$I$9:$I$1497))</f>
        <v>0</v>
      </c>
      <c r="AB53" s="328">
        <f>SUMPRODUCT(('様式Ⅱ（写真データ）'!$A$9:$A$1497='様式Ⅰ（カメラ設置データ）'!AB$33)*('様式Ⅱ（写真データ）'!$G$9:$G$1497='様式Ⅰ（カメラ設置データ）'!$A53)*('様式Ⅱ（写真データ）'!$I$9:$I$1497))</f>
        <v>0</v>
      </c>
      <c r="AC53" s="328">
        <f>SUMPRODUCT(('様式Ⅱ（写真データ）'!$A$9:$A$1497='様式Ⅰ（カメラ設置データ）'!AC$33)*('様式Ⅱ（写真データ）'!$G$9:$G$1497='様式Ⅰ（カメラ設置データ）'!$A53)*('様式Ⅱ（写真データ）'!$I$9:$I$1497))</f>
        <v>0</v>
      </c>
      <c r="AD53" s="328">
        <f>SUMPRODUCT(('様式Ⅱ（写真データ）'!$A$9:$A$1497='様式Ⅰ（カメラ設置データ）'!AD$33)*('様式Ⅱ（写真データ）'!$G$9:$G$1497='様式Ⅰ（カメラ設置データ）'!$A53)*('様式Ⅱ（写真データ）'!$I$9:$I$1497))</f>
        <v>0</v>
      </c>
      <c r="AE53" s="328">
        <f>SUMPRODUCT(('様式Ⅱ（写真データ）'!$A$9:$A$1497='様式Ⅰ（カメラ設置データ）'!AE$33)*('様式Ⅱ（写真データ）'!$G$9:$G$1497='様式Ⅰ（カメラ設置データ）'!$A53)*('様式Ⅱ（写真データ）'!$I$9:$I$1497))</f>
        <v>0</v>
      </c>
      <c r="AF53" s="328">
        <f>SUMPRODUCT(('様式Ⅱ（写真データ）'!$A$9:$A$1497='様式Ⅰ（カメラ設置データ）'!AF$33)*('様式Ⅱ（写真データ）'!$G$9:$G$1497='様式Ⅰ（カメラ設置データ）'!$A53)*('様式Ⅱ（写真データ）'!$I$9:$I$1497))</f>
        <v>0</v>
      </c>
      <c r="AG53" s="328">
        <f>SUMPRODUCT(('様式Ⅱ（写真データ）'!$A$9:$A$1497='様式Ⅰ（カメラ設置データ）'!AG$33)*('様式Ⅱ（写真データ）'!$G$9:$G$1497='様式Ⅰ（カメラ設置データ）'!$A53)*('様式Ⅱ（写真データ）'!$I$9:$I$1497))</f>
        <v>0</v>
      </c>
      <c r="AH53" s="328">
        <f>SUMPRODUCT(('様式Ⅱ（写真データ）'!$A$9:$A$1497='様式Ⅰ（カメラ設置データ）'!AH$33)*('様式Ⅱ（写真データ）'!$G$9:$G$1497='様式Ⅰ（カメラ設置データ）'!$A53)*('様式Ⅱ（写真データ）'!$I$9:$I$1497))</f>
        <v>0</v>
      </c>
      <c r="AI53" s="328">
        <f>SUMPRODUCT(('様式Ⅱ（写真データ）'!$A$9:$A$1497='様式Ⅰ（カメラ設置データ）'!AI$33)*('様式Ⅱ（写真データ）'!$G$9:$G$1497='様式Ⅰ（カメラ設置データ）'!$A53)*('様式Ⅱ（写真データ）'!$I$9:$I$1497))</f>
        <v>0</v>
      </c>
      <c r="AJ53" s="328">
        <f>SUMPRODUCT(('様式Ⅱ（写真データ）'!$A$9:$A$1497='様式Ⅰ（カメラ設置データ）'!AJ$33)*('様式Ⅱ（写真データ）'!$G$9:$G$1497='様式Ⅰ（カメラ設置データ）'!$A53)*('様式Ⅱ（写真データ）'!$I$9:$I$1497))</f>
        <v>0</v>
      </c>
      <c r="AK53" s="328">
        <f>SUMPRODUCT(('様式Ⅱ（写真データ）'!$A$9:$A$1497='様式Ⅰ（カメラ設置データ）'!AK$33)*('様式Ⅱ（写真データ）'!$G$9:$G$1497='様式Ⅰ（カメラ設置データ）'!$A53)*('様式Ⅱ（写真データ）'!$I$9:$I$1497))</f>
        <v>0</v>
      </c>
      <c r="AL53" s="328">
        <f>SUMPRODUCT(('様式Ⅱ（写真データ）'!$A$9:$A$1497='様式Ⅰ（カメラ設置データ）'!AL$33)*('様式Ⅱ（写真データ）'!$G$9:$G$1497='様式Ⅰ（カメラ設置データ）'!$A53)*('様式Ⅱ（写真データ）'!$I$9:$I$1497))</f>
        <v>0</v>
      </c>
      <c r="AM53" s="328">
        <f>SUMPRODUCT(('様式Ⅱ（写真データ）'!$A$9:$A$1497='様式Ⅰ（カメラ設置データ）'!AM$33)*('様式Ⅱ（写真データ）'!$G$9:$G$1497='様式Ⅰ（カメラ設置データ）'!$A53)*('様式Ⅱ（写真データ）'!$I$9:$I$1497))</f>
        <v>0</v>
      </c>
      <c r="AN53" s="328">
        <f>SUMPRODUCT(('様式Ⅱ（写真データ）'!$A$9:$A$1497='様式Ⅰ（カメラ設置データ）'!AN$33)*('様式Ⅱ（写真データ）'!$G$9:$G$1497='様式Ⅰ（カメラ設置データ）'!$A53)*('様式Ⅱ（写真データ）'!$I$9:$I$1497))</f>
        <v>0</v>
      </c>
      <c r="AO53" s="328">
        <f>SUMPRODUCT(('様式Ⅱ（写真データ）'!$A$9:$A$1497='様式Ⅰ（カメラ設置データ）'!AO$33)*('様式Ⅱ（写真データ）'!$G$9:$G$1497='様式Ⅰ（カメラ設置データ）'!$A53)*('様式Ⅱ（写真データ）'!$I$9:$I$1497))</f>
        <v>0</v>
      </c>
      <c r="AP53" s="328">
        <f>SUMPRODUCT(('様式Ⅱ（写真データ）'!$A$9:$A$1497='様式Ⅰ（カメラ設置データ）'!AP$33)*('様式Ⅱ（写真データ）'!$G$9:$G$1497='様式Ⅰ（カメラ設置データ）'!$A53)*('様式Ⅱ（写真データ）'!$I$9:$I$1497))</f>
        <v>0</v>
      </c>
    </row>
    <row r="54" spans="1:42" s="40" customFormat="1">
      <c r="A54" s="318"/>
      <c r="B54" s="325" t="str">
        <f t="shared" si="4"/>
        <v/>
      </c>
      <c r="C54" s="328">
        <f>SUMPRODUCT(('様式Ⅱ（写真データ）'!$A$9:$A$1497='様式Ⅰ（カメラ設置データ）'!C$33)*('様式Ⅱ（写真データ）'!$G$9:$G$1497='様式Ⅰ（カメラ設置データ）'!$A54)*('様式Ⅱ（写真データ）'!$I$9:$I$1497))</f>
        <v>0</v>
      </c>
      <c r="D54" s="328">
        <f>SUMPRODUCT(('様式Ⅱ（写真データ）'!$A$9:$A$1497='様式Ⅰ（カメラ設置データ）'!D$33)*('様式Ⅱ（写真データ）'!$G$9:$G$1497='様式Ⅰ（カメラ設置データ）'!$A54)*('様式Ⅱ（写真データ）'!$I$9:$I$1497))</f>
        <v>0</v>
      </c>
      <c r="E54" s="328">
        <f>SUMPRODUCT(('様式Ⅱ（写真データ）'!$A$9:$A$1497='様式Ⅰ（カメラ設置データ）'!E$33)*('様式Ⅱ（写真データ）'!$G$9:$G$1497='様式Ⅰ（カメラ設置データ）'!$A54)*('様式Ⅱ（写真データ）'!$I$9:$I$1497))</f>
        <v>0</v>
      </c>
      <c r="F54" s="328">
        <f>SUMPRODUCT(('様式Ⅱ（写真データ）'!$A$9:$A$1497='様式Ⅰ（カメラ設置データ）'!F$33)*('様式Ⅱ（写真データ）'!$G$9:$G$1497='様式Ⅰ（カメラ設置データ）'!$A54)*('様式Ⅱ（写真データ）'!$I$9:$I$1497))</f>
        <v>0</v>
      </c>
      <c r="G54" s="328">
        <f>SUMPRODUCT(('様式Ⅱ（写真データ）'!$A$9:$A$1497='様式Ⅰ（カメラ設置データ）'!G$33)*('様式Ⅱ（写真データ）'!$G$9:$G$1497='様式Ⅰ（カメラ設置データ）'!$A54)*('様式Ⅱ（写真データ）'!$I$9:$I$1497))</f>
        <v>0</v>
      </c>
      <c r="H54" s="328">
        <f>SUMPRODUCT(('様式Ⅱ（写真データ）'!$A$9:$A$1497='様式Ⅰ（カメラ設置データ）'!H$33)*('様式Ⅱ（写真データ）'!$G$9:$G$1497='様式Ⅰ（カメラ設置データ）'!$A54)*('様式Ⅱ（写真データ）'!$I$9:$I$1497))</f>
        <v>0</v>
      </c>
      <c r="I54" s="328">
        <f>SUMPRODUCT(('様式Ⅱ（写真データ）'!$A$9:$A$1497='様式Ⅰ（カメラ設置データ）'!I$33)*('様式Ⅱ（写真データ）'!$G$9:$G$1497='様式Ⅰ（カメラ設置データ）'!$A54)*('様式Ⅱ（写真データ）'!$I$9:$I$1497))</f>
        <v>0</v>
      </c>
      <c r="J54" s="328">
        <f>SUMPRODUCT(('様式Ⅱ（写真データ）'!$A$9:$A$1497='様式Ⅰ（カメラ設置データ）'!J$33)*('様式Ⅱ（写真データ）'!$G$9:$G$1497='様式Ⅰ（カメラ設置データ）'!$A54)*('様式Ⅱ（写真データ）'!$I$9:$I$1497))</f>
        <v>0</v>
      </c>
      <c r="K54" s="328">
        <f>SUMPRODUCT(('様式Ⅱ（写真データ）'!$A$9:$A$1497='様式Ⅰ（カメラ設置データ）'!K$33)*('様式Ⅱ（写真データ）'!$G$9:$G$1497='様式Ⅰ（カメラ設置データ）'!$A54)*('様式Ⅱ（写真データ）'!$I$9:$I$1497))</f>
        <v>0</v>
      </c>
      <c r="L54" s="328">
        <f>SUMPRODUCT(('様式Ⅱ（写真データ）'!$A$9:$A$1497='様式Ⅰ（カメラ設置データ）'!L$33)*('様式Ⅱ（写真データ）'!$G$9:$G$1497='様式Ⅰ（カメラ設置データ）'!$A54)*('様式Ⅱ（写真データ）'!$I$9:$I$1497))</f>
        <v>0</v>
      </c>
      <c r="M54" s="328">
        <f>SUMPRODUCT(('様式Ⅱ（写真データ）'!$A$9:$A$1497='様式Ⅰ（カメラ設置データ）'!M$33)*('様式Ⅱ（写真データ）'!$G$9:$G$1497='様式Ⅰ（カメラ設置データ）'!$A54)*('様式Ⅱ（写真データ）'!$I$9:$I$1497))</f>
        <v>0</v>
      </c>
      <c r="N54" s="328">
        <f>SUMPRODUCT(('様式Ⅱ（写真データ）'!$A$9:$A$1497='様式Ⅰ（カメラ設置データ）'!N$33)*('様式Ⅱ（写真データ）'!$G$9:$G$1497='様式Ⅰ（カメラ設置データ）'!$A54)*('様式Ⅱ（写真データ）'!$I$9:$I$1497))</f>
        <v>0</v>
      </c>
      <c r="O54" s="328">
        <f>SUMPRODUCT(('様式Ⅱ（写真データ）'!$A$9:$A$1497='様式Ⅰ（カメラ設置データ）'!O$33)*('様式Ⅱ（写真データ）'!$G$9:$G$1497='様式Ⅰ（カメラ設置データ）'!$A54)*('様式Ⅱ（写真データ）'!$I$9:$I$1497))</f>
        <v>0</v>
      </c>
      <c r="P54" s="328">
        <f>SUMPRODUCT(('様式Ⅱ（写真データ）'!$A$9:$A$1497='様式Ⅰ（カメラ設置データ）'!P$33)*('様式Ⅱ（写真データ）'!$G$9:$G$1497='様式Ⅰ（カメラ設置データ）'!$A54)*('様式Ⅱ（写真データ）'!$I$9:$I$1497))</f>
        <v>0</v>
      </c>
      <c r="Q54" s="328">
        <f>SUMPRODUCT(('様式Ⅱ（写真データ）'!$A$9:$A$1497='様式Ⅰ（カメラ設置データ）'!Q$33)*('様式Ⅱ（写真データ）'!$G$9:$G$1497='様式Ⅰ（カメラ設置データ）'!$A54)*('様式Ⅱ（写真データ）'!$I$9:$I$1497))</f>
        <v>0</v>
      </c>
      <c r="R54" s="328">
        <f>SUMPRODUCT(('様式Ⅱ（写真データ）'!$A$9:$A$1497='様式Ⅰ（カメラ設置データ）'!R$33)*('様式Ⅱ（写真データ）'!$G$9:$G$1497='様式Ⅰ（カメラ設置データ）'!$A54)*('様式Ⅱ（写真データ）'!$I$9:$I$1497))</f>
        <v>0</v>
      </c>
      <c r="S54" s="328">
        <f>SUMPRODUCT(('様式Ⅱ（写真データ）'!$A$9:$A$1497='様式Ⅰ（カメラ設置データ）'!S$33)*('様式Ⅱ（写真データ）'!$G$9:$G$1497='様式Ⅰ（カメラ設置データ）'!$A54)*('様式Ⅱ（写真データ）'!$I$9:$I$1497))</f>
        <v>0</v>
      </c>
      <c r="T54" s="328">
        <f>SUMPRODUCT(('様式Ⅱ（写真データ）'!$A$9:$A$1497='様式Ⅰ（カメラ設置データ）'!T$33)*('様式Ⅱ（写真データ）'!$G$9:$G$1497='様式Ⅰ（カメラ設置データ）'!$A54)*('様式Ⅱ（写真データ）'!$I$9:$I$1497))</f>
        <v>0</v>
      </c>
      <c r="U54" s="328">
        <f>SUMPRODUCT(('様式Ⅱ（写真データ）'!$A$9:$A$1497='様式Ⅰ（カメラ設置データ）'!U$33)*('様式Ⅱ（写真データ）'!$G$9:$G$1497='様式Ⅰ（カメラ設置データ）'!$A54)*('様式Ⅱ（写真データ）'!$I$9:$I$1497))</f>
        <v>0</v>
      </c>
      <c r="V54" s="328">
        <f>SUMPRODUCT(('様式Ⅱ（写真データ）'!$A$9:$A$1497='様式Ⅰ（カメラ設置データ）'!V$33)*('様式Ⅱ（写真データ）'!$G$9:$G$1497='様式Ⅰ（カメラ設置データ）'!$A54)*('様式Ⅱ（写真データ）'!$I$9:$I$1497))</f>
        <v>0</v>
      </c>
      <c r="W54" s="328">
        <f>SUMPRODUCT(('様式Ⅱ（写真データ）'!$A$9:$A$1497='様式Ⅰ（カメラ設置データ）'!W$33)*('様式Ⅱ（写真データ）'!$G$9:$G$1497='様式Ⅰ（カメラ設置データ）'!$A54)*('様式Ⅱ（写真データ）'!$I$9:$I$1497))</f>
        <v>0</v>
      </c>
      <c r="X54" s="328">
        <f>SUMPRODUCT(('様式Ⅱ（写真データ）'!$A$9:$A$1497='様式Ⅰ（カメラ設置データ）'!X$33)*('様式Ⅱ（写真データ）'!$G$9:$G$1497='様式Ⅰ（カメラ設置データ）'!$A54)*('様式Ⅱ（写真データ）'!$I$9:$I$1497))</f>
        <v>0</v>
      </c>
      <c r="Y54" s="328">
        <f>SUMPRODUCT(('様式Ⅱ（写真データ）'!$A$9:$A$1497='様式Ⅰ（カメラ設置データ）'!Y$33)*('様式Ⅱ（写真データ）'!$G$9:$G$1497='様式Ⅰ（カメラ設置データ）'!$A54)*('様式Ⅱ（写真データ）'!$I$9:$I$1497))</f>
        <v>0</v>
      </c>
      <c r="Z54" s="328">
        <f>SUMPRODUCT(('様式Ⅱ（写真データ）'!$A$9:$A$1497='様式Ⅰ（カメラ設置データ）'!Z$33)*('様式Ⅱ（写真データ）'!$G$9:$G$1497='様式Ⅰ（カメラ設置データ）'!$A54)*('様式Ⅱ（写真データ）'!$I$9:$I$1497))</f>
        <v>0</v>
      </c>
      <c r="AA54" s="328">
        <f>SUMPRODUCT(('様式Ⅱ（写真データ）'!$A$9:$A$1497='様式Ⅰ（カメラ設置データ）'!AA$33)*('様式Ⅱ（写真データ）'!$G$9:$G$1497='様式Ⅰ（カメラ設置データ）'!$A54)*('様式Ⅱ（写真データ）'!$I$9:$I$1497))</f>
        <v>0</v>
      </c>
      <c r="AB54" s="328">
        <f>SUMPRODUCT(('様式Ⅱ（写真データ）'!$A$9:$A$1497='様式Ⅰ（カメラ設置データ）'!AB$33)*('様式Ⅱ（写真データ）'!$G$9:$G$1497='様式Ⅰ（カメラ設置データ）'!$A54)*('様式Ⅱ（写真データ）'!$I$9:$I$1497))</f>
        <v>0</v>
      </c>
      <c r="AC54" s="328">
        <f>SUMPRODUCT(('様式Ⅱ（写真データ）'!$A$9:$A$1497='様式Ⅰ（カメラ設置データ）'!AC$33)*('様式Ⅱ（写真データ）'!$G$9:$G$1497='様式Ⅰ（カメラ設置データ）'!$A54)*('様式Ⅱ（写真データ）'!$I$9:$I$1497))</f>
        <v>0</v>
      </c>
      <c r="AD54" s="328">
        <f>SUMPRODUCT(('様式Ⅱ（写真データ）'!$A$9:$A$1497='様式Ⅰ（カメラ設置データ）'!AD$33)*('様式Ⅱ（写真データ）'!$G$9:$G$1497='様式Ⅰ（カメラ設置データ）'!$A54)*('様式Ⅱ（写真データ）'!$I$9:$I$1497))</f>
        <v>0</v>
      </c>
      <c r="AE54" s="328">
        <f>SUMPRODUCT(('様式Ⅱ（写真データ）'!$A$9:$A$1497='様式Ⅰ（カメラ設置データ）'!AE$33)*('様式Ⅱ（写真データ）'!$G$9:$G$1497='様式Ⅰ（カメラ設置データ）'!$A54)*('様式Ⅱ（写真データ）'!$I$9:$I$1497))</f>
        <v>0</v>
      </c>
      <c r="AF54" s="328">
        <f>SUMPRODUCT(('様式Ⅱ（写真データ）'!$A$9:$A$1497='様式Ⅰ（カメラ設置データ）'!AF$33)*('様式Ⅱ（写真データ）'!$G$9:$G$1497='様式Ⅰ（カメラ設置データ）'!$A54)*('様式Ⅱ（写真データ）'!$I$9:$I$1497))</f>
        <v>0</v>
      </c>
      <c r="AG54" s="328">
        <f>SUMPRODUCT(('様式Ⅱ（写真データ）'!$A$9:$A$1497='様式Ⅰ（カメラ設置データ）'!AG$33)*('様式Ⅱ（写真データ）'!$G$9:$G$1497='様式Ⅰ（カメラ設置データ）'!$A54)*('様式Ⅱ（写真データ）'!$I$9:$I$1497))</f>
        <v>0</v>
      </c>
      <c r="AH54" s="328">
        <f>SUMPRODUCT(('様式Ⅱ（写真データ）'!$A$9:$A$1497='様式Ⅰ（カメラ設置データ）'!AH$33)*('様式Ⅱ（写真データ）'!$G$9:$G$1497='様式Ⅰ（カメラ設置データ）'!$A54)*('様式Ⅱ（写真データ）'!$I$9:$I$1497))</f>
        <v>0</v>
      </c>
      <c r="AI54" s="328">
        <f>SUMPRODUCT(('様式Ⅱ（写真データ）'!$A$9:$A$1497='様式Ⅰ（カメラ設置データ）'!AI$33)*('様式Ⅱ（写真データ）'!$G$9:$G$1497='様式Ⅰ（カメラ設置データ）'!$A54)*('様式Ⅱ（写真データ）'!$I$9:$I$1497))</f>
        <v>0</v>
      </c>
      <c r="AJ54" s="328">
        <f>SUMPRODUCT(('様式Ⅱ（写真データ）'!$A$9:$A$1497='様式Ⅰ（カメラ設置データ）'!AJ$33)*('様式Ⅱ（写真データ）'!$G$9:$G$1497='様式Ⅰ（カメラ設置データ）'!$A54)*('様式Ⅱ（写真データ）'!$I$9:$I$1497))</f>
        <v>0</v>
      </c>
      <c r="AK54" s="328">
        <f>SUMPRODUCT(('様式Ⅱ（写真データ）'!$A$9:$A$1497='様式Ⅰ（カメラ設置データ）'!AK$33)*('様式Ⅱ（写真データ）'!$G$9:$G$1497='様式Ⅰ（カメラ設置データ）'!$A54)*('様式Ⅱ（写真データ）'!$I$9:$I$1497))</f>
        <v>0</v>
      </c>
      <c r="AL54" s="328">
        <f>SUMPRODUCT(('様式Ⅱ（写真データ）'!$A$9:$A$1497='様式Ⅰ（カメラ設置データ）'!AL$33)*('様式Ⅱ（写真データ）'!$G$9:$G$1497='様式Ⅰ（カメラ設置データ）'!$A54)*('様式Ⅱ（写真データ）'!$I$9:$I$1497))</f>
        <v>0</v>
      </c>
      <c r="AM54" s="328">
        <f>SUMPRODUCT(('様式Ⅱ（写真データ）'!$A$9:$A$1497='様式Ⅰ（カメラ設置データ）'!AM$33)*('様式Ⅱ（写真データ）'!$G$9:$G$1497='様式Ⅰ（カメラ設置データ）'!$A54)*('様式Ⅱ（写真データ）'!$I$9:$I$1497))</f>
        <v>0</v>
      </c>
      <c r="AN54" s="328">
        <f>SUMPRODUCT(('様式Ⅱ（写真データ）'!$A$9:$A$1497='様式Ⅰ（カメラ設置データ）'!AN$33)*('様式Ⅱ（写真データ）'!$G$9:$G$1497='様式Ⅰ（カメラ設置データ）'!$A54)*('様式Ⅱ（写真データ）'!$I$9:$I$1497))</f>
        <v>0</v>
      </c>
      <c r="AO54" s="328">
        <f>SUMPRODUCT(('様式Ⅱ（写真データ）'!$A$9:$A$1497='様式Ⅰ（カメラ設置データ）'!AO$33)*('様式Ⅱ（写真データ）'!$G$9:$G$1497='様式Ⅰ（カメラ設置データ）'!$A54)*('様式Ⅱ（写真データ）'!$I$9:$I$1497))</f>
        <v>0</v>
      </c>
      <c r="AP54" s="328">
        <f>SUMPRODUCT(('様式Ⅱ（写真データ）'!$A$9:$A$1497='様式Ⅰ（カメラ設置データ）'!AP$33)*('様式Ⅱ（写真データ）'!$G$9:$G$1497='様式Ⅰ（カメラ設置データ）'!$A54)*('様式Ⅱ（写真データ）'!$I$9:$I$1497))</f>
        <v>0</v>
      </c>
    </row>
    <row r="55" spans="1:42" s="40" customFormat="1">
      <c r="A55" s="318"/>
      <c r="B55" s="325" t="str">
        <f t="shared" si="4"/>
        <v/>
      </c>
      <c r="C55" s="328">
        <f>SUMPRODUCT(('様式Ⅱ（写真データ）'!$A$9:$A$1497='様式Ⅰ（カメラ設置データ）'!C$33)*('様式Ⅱ（写真データ）'!$G$9:$G$1497='様式Ⅰ（カメラ設置データ）'!$A55)*('様式Ⅱ（写真データ）'!$I$9:$I$1497))</f>
        <v>0</v>
      </c>
      <c r="D55" s="328">
        <f>SUMPRODUCT(('様式Ⅱ（写真データ）'!$A$9:$A$1497='様式Ⅰ（カメラ設置データ）'!D$33)*('様式Ⅱ（写真データ）'!$G$9:$G$1497='様式Ⅰ（カメラ設置データ）'!$A55)*('様式Ⅱ（写真データ）'!$I$9:$I$1497))</f>
        <v>0</v>
      </c>
      <c r="E55" s="328">
        <f>SUMPRODUCT(('様式Ⅱ（写真データ）'!$A$9:$A$1497='様式Ⅰ（カメラ設置データ）'!E$33)*('様式Ⅱ（写真データ）'!$G$9:$G$1497='様式Ⅰ（カメラ設置データ）'!$A55)*('様式Ⅱ（写真データ）'!$I$9:$I$1497))</f>
        <v>0</v>
      </c>
      <c r="F55" s="328">
        <f>SUMPRODUCT(('様式Ⅱ（写真データ）'!$A$9:$A$1497='様式Ⅰ（カメラ設置データ）'!F$33)*('様式Ⅱ（写真データ）'!$G$9:$G$1497='様式Ⅰ（カメラ設置データ）'!$A55)*('様式Ⅱ（写真データ）'!$I$9:$I$1497))</f>
        <v>0</v>
      </c>
      <c r="G55" s="328">
        <f>SUMPRODUCT(('様式Ⅱ（写真データ）'!$A$9:$A$1497='様式Ⅰ（カメラ設置データ）'!G$33)*('様式Ⅱ（写真データ）'!$G$9:$G$1497='様式Ⅰ（カメラ設置データ）'!$A55)*('様式Ⅱ（写真データ）'!$I$9:$I$1497))</f>
        <v>0</v>
      </c>
      <c r="H55" s="328">
        <f>SUMPRODUCT(('様式Ⅱ（写真データ）'!$A$9:$A$1497='様式Ⅰ（カメラ設置データ）'!H$33)*('様式Ⅱ（写真データ）'!$G$9:$G$1497='様式Ⅰ（カメラ設置データ）'!$A55)*('様式Ⅱ（写真データ）'!$I$9:$I$1497))</f>
        <v>0</v>
      </c>
      <c r="I55" s="328">
        <f>SUMPRODUCT(('様式Ⅱ（写真データ）'!$A$9:$A$1497='様式Ⅰ（カメラ設置データ）'!I$33)*('様式Ⅱ（写真データ）'!$G$9:$G$1497='様式Ⅰ（カメラ設置データ）'!$A55)*('様式Ⅱ（写真データ）'!$I$9:$I$1497))</f>
        <v>0</v>
      </c>
      <c r="J55" s="328">
        <f>SUMPRODUCT(('様式Ⅱ（写真データ）'!$A$9:$A$1497='様式Ⅰ（カメラ設置データ）'!J$33)*('様式Ⅱ（写真データ）'!$G$9:$G$1497='様式Ⅰ（カメラ設置データ）'!$A55)*('様式Ⅱ（写真データ）'!$I$9:$I$1497))</f>
        <v>0</v>
      </c>
      <c r="K55" s="328">
        <f>SUMPRODUCT(('様式Ⅱ（写真データ）'!$A$9:$A$1497='様式Ⅰ（カメラ設置データ）'!K$33)*('様式Ⅱ（写真データ）'!$G$9:$G$1497='様式Ⅰ（カメラ設置データ）'!$A55)*('様式Ⅱ（写真データ）'!$I$9:$I$1497))</f>
        <v>0</v>
      </c>
      <c r="L55" s="328">
        <f>SUMPRODUCT(('様式Ⅱ（写真データ）'!$A$9:$A$1497='様式Ⅰ（カメラ設置データ）'!L$33)*('様式Ⅱ（写真データ）'!$G$9:$G$1497='様式Ⅰ（カメラ設置データ）'!$A55)*('様式Ⅱ（写真データ）'!$I$9:$I$1497))</f>
        <v>0</v>
      </c>
      <c r="M55" s="328">
        <f>SUMPRODUCT(('様式Ⅱ（写真データ）'!$A$9:$A$1497='様式Ⅰ（カメラ設置データ）'!M$33)*('様式Ⅱ（写真データ）'!$G$9:$G$1497='様式Ⅰ（カメラ設置データ）'!$A55)*('様式Ⅱ（写真データ）'!$I$9:$I$1497))</f>
        <v>0</v>
      </c>
      <c r="N55" s="328">
        <f>SUMPRODUCT(('様式Ⅱ（写真データ）'!$A$9:$A$1497='様式Ⅰ（カメラ設置データ）'!N$33)*('様式Ⅱ（写真データ）'!$G$9:$G$1497='様式Ⅰ（カメラ設置データ）'!$A55)*('様式Ⅱ（写真データ）'!$I$9:$I$1497))</f>
        <v>0</v>
      </c>
      <c r="O55" s="328">
        <f>SUMPRODUCT(('様式Ⅱ（写真データ）'!$A$9:$A$1497='様式Ⅰ（カメラ設置データ）'!O$33)*('様式Ⅱ（写真データ）'!$G$9:$G$1497='様式Ⅰ（カメラ設置データ）'!$A55)*('様式Ⅱ（写真データ）'!$I$9:$I$1497))</f>
        <v>0</v>
      </c>
      <c r="P55" s="328">
        <f>SUMPRODUCT(('様式Ⅱ（写真データ）'!$A$9:$A$1497='様式Ⅰ（カメラ設置データ）'!P$33)*('様式Ⅱ（写真データ）'!$G$9:$G$1497='様式Ⅰ（カメラ設置データ）'!$A55)*('様式Ⅱ（写真データ）'!$I$9:$I$1497))</f>
        <v>0</v>
      </c>
      <c r="Q55" s="328">
        <f>SUMPRODUCT(('様式Ⅱ（写真データ）'!$A$9:$A$1497='様式Ⅰ（カメラ設置データ）'!Q$33)*('様式Ⅱ（写真データ）'!$G$9:$G$1497='様式Ⅰ（カメラ設置データ）'!$A55)*('様式Ⅱ（写真データ）'!$I$9:$I$1497))</f>
        <v>0</v>
      </c>
      <c r="R55" s="328">
        <f>SUMPRODUCT(('様式Ⅱ（写真データ）'!$A$9:$A$1497='様式Ⅰ（カメラ設置データ）'!R$33)*('様式Ⅱ（写真データ）'!$G$9:$G$1497='様式Ⅰ（カメラ設置データ）'!$A55)*('様式Ⅱ（写真データ）'!$I$9:$I$1497))</f>
        <v>0</v>
      </c>
      <c r="S55" s="328">
        <f>SUMPRODUCT(('様式Ⅱ（写真データ）'!$A$9:$A$1497='様式Ⅰ（カメラ設置データ）'!S$33)*('様式Ⅱ（写真データ）'!$G$9:$G$1497='様式Ⅰ（カメラ設置データ）'!$A55)*('様式Ⅱ（写真データ）'!$I$9:$I$1497))</f>
        <v>0</v>
      </c>
      <c r="T55" s="328">
        <f>SUMPRODUCT(('様式Ⅱ（写真データ）'!$A$9:$A$1497='様式Ⅰ（カメラ設置データ）'!T$33)*('様式Ⅱ（写真データ）'!$G$9:$G$1497='様式Ⅰ（カメラ設置データ）'!$A55)*('様式Ⅱ（写真データ）'!$I$9:$I$1497))</f>
        <v>0</v>
      </c>
      <c r="U55" s="328">
        <f>SUMPRODUCT(('様式Ⅱ（写真データ）'!$A$9:$A$1497='様式Ⅰ（カメラ設置データ）'!U$33)*('様式Ⅱ（写真データ）'!$G$9:$G$1497='様式Ⅰ（カメラ設置データ）'!$A55)*('様式Ⅱ（写真データ）'!$I$9:$I$1497))</f>
        <v>0</v>
      </c>
      <c r="V55" s="328">
        <f>SUMPRODUCT(('様式Ⅱ（写真データ）'!$A$9:$A$1497='様式Ⅰ（カメラ設置データ）'!V$33)*('様式Ⅱ（写真データ）'!$G$9:$G$1497='様式Ⅰ（カメラ設置データ）'!$A55)*('様式Ⅱ（写真データ）'!$I$9:$I$1497))</f>
        <v>0</v>
      </c>
      <c r="W55" s="328">
        <f>SUMPRODUCT(('様式Ⅱ（写真データ）'!$A$9:$A$1497='様式Ⅰ（カメラ設置データ）'!W$33)*('様式Ⅱ（写真データ）'!$G$9:$G$1497='様式Ⅰ（カメラ設置データ）'!$A55)*('様式Ⅱ（写真データ）'!$I$9:$I$1497))</f>
        <v>0</v>
      </c>
      <c r="X55" s="328">
        <f>SUMPRODUCT(('様式Ⅱ（写真データ）'!$A$9:$A$1497='様式Ⅰ（カメラ設置データ）'!X$33)*('様式Ⅱ（写真データ）'!$G$9:$G$1497='様式Ⅰ（カメラ設置データ）'!$A55)*('様式Ⅱ（写真データ）'!$I$9:$I$1497))</f>
        <v>0</v>
      </c>
      <c r="Y55" s="328">
        <f>SUMPRODUCT(('様式Ⅱ（写真データ）'!$A$9:$A$1497='様式Ⅰ（カメラ設置データ）'!Y$33)*('様式Ⅱ（写真データ）'!$G$9:$G$1497='様式Ⅰ（カメラ設置データ）'!$A55)*('様式Ⅱ（写真データ）'!$I$9:$I$1497))</f>
        <v>0</v>
      </c>
      <c r="Z55" s="328">
        <f>SUMPRODUCT(('様式Ⅱ（写真データ）'!$A$9:$A$1497='様式Ⅰ（カメラ設置データ）'!Z$33)*('様式Ⅱ（写真データ）'!$G$9:$G$1497='様式Ⅰ（カメラ設置データ）'!$A55)*('様式Ⅱ（写真データ）'!$I$9:$I$1497))</f>
        <v>0</v>
      </c>
      <c r="AA55" s="328">
        <f>SUMPRODUCT(('様式Ⅱ（写真データ）'!$A$9:$A$1497='様式Ⅰ（カメラ設置データ）'!AA$33)*('様式Ⅱ（写真データ）'!$G$9:$G$1497='様式Ⅰ（カメラ設置データ）'!$A55)*('様式Ⅱ（写真データ）'!$I$9:$I$1497))</f>
        <v>0</v>
      </c>
      <c r="AB55" s="328">
        <f>SUMPRODUCT(('様式Ⅱ（写真データ）'!$A$9:$A$1497='様式Ⅰ（カメラ設置データ）'!AB$33)*('様式Ⅱ（写真データ）'!$G$9:$G$1497='様式Ⅰ（カメラ設置データ）'!$A55)*('様式Ⅱ（写真データ）'!$I$9:$I$1497))</f>
        <v>0</v>
      </c>
      <c r="AC55" s="328">
        <f>SUMPRODUCT(('様式Ⅱ（写真データ）'!$A$9:$A$1497='様式Ⅰ（カメラ設置データ）'!AC$33)*('様式Ⅱ（写真データ）'!$G$9:$G$1497='様式Ⅰ（カメラ設置データ）'!$A55)*('様式Ⅱ（写真データ）'!$I$9:$I$1497))</f>
        <v>0</v>
      </c>
      <c r="AD55" s="328">
        <f>SUMPRODUCT(('様式Ⅱ（写真データ）'!$A$9:$A$1497='様式Ⅰ（カメラ設置データ）'!AD$33)*('様式Ⅱ（写真データ）'!$G$9:$G$1497='様式Ⅰ（カメラ設置データ）'!$A55)*('様式Ⅱ（写真データ）'!$I$9:$I$1497))</f>
        <v>0</v>
      </c>
      <c r="AE55" s="328">
        <f>SUMPRODUCT(('様式Ⅱ（写真データ）'!$A$9:$A$1497='様式Ⅰ（カメラ設置データ）'!AE$33)*('様式Ⅱ（写真データ）'!$G$9:$G$1497='様式Ⅰ（カメラ設置データ）'!$A55)*('様式Ⅱ（写真データ）'!$I$9:$I$1497))</f>
        <v>0</v>
      </c>
      <c r="AF55" s="328">
        <f>SUMPRODUCT(('様式Ⅱ（写真データ）'!$A$9:$A$1497='様式Ⅰ（カメラ設置データ）'!AF$33)*('様式Ⅱ（写真データ）'!$G$9:$G$1497='様式Ⅰ（カメラ設置データ）'!$A55)*('様式Ⅱ（写真データ）'!$I$9:$I$1497))</f>
        <v>0</v>
      </c>
      <c r="AG55" s="328">
        <f>SUMPRODUCT(('様式Ⅱ（写真データ）'!$A$9:$A$1497='様式Ⅰ（カメラ設置データ）'!AG$33)*('様式Ⅱ（写真データ）'!$G$9:$G$1497='様式Ⅰ（カメラ設置データ）'!$A55)*('様式Ⅱ（写真データ）'!$I$9:$I$1497))</f>
        <v>0</v>
      </c>
      <c r="AH55" s="328">
        <f>SUMPRODUCT(('様式Ⅱ（写真データ）'!$A$9:$A$1497='様式Ⅰ（カメラ設置データ）'!AH$33)*('様式Ⅱ（写真データ）'!$G$9:$G$1497='様式Ⅰ（カメラ設置データ）'!$A55)*('様式Ⅱ（写真データ）'!$I$9:$I$1497))</f>
        <v>0</v>
      </c>
      <c r="AI55" s="328">
        <f>SUMPRODUCT(('様式Ⅱ（写真データ）'!$A$9:$A$1497='様式Ⅰ（カメラ設置データ）'!AI$33)*('様式Ⅱ（写真データ）'!$G$9:$G$1497='様式Ⅰ（カメラ設置データ）'!$A55)*('様式Ⅱ（写真データ）'!$I$9:$I$1497))</f>
        <v>0</v>
      </c>
      <c r="AJ55" s="328">
        <f>SUMPRODUCT(('様式Ⅱ（写真データ）'!$A$9:$A$1497='様式Ⅰ（カメラ設置データ）'!AJ$33)*('様式Ⅱ（写真データ）'!$G$9:$G$1497='様式Ⅰ（カメラ設置データ）'!$A55)*('様式Ⅱ（写真データ）'!$I$9:$I$1497))</f>
        <v>0</v>
      </c>
      <c r="AK55" s="328">
        <f>SUMPRODUCT(('様式Ⅱ（写真データ）'!$A$9:$A$1497='様式Ⅰ（カメラ設置データ）'!AK$33)*('様式Ⅱ（写真データ）'!$G$9:$G$1497='様式Ⅰ（カメラ設置データ）'!$A55)*('様式Ⅱ（写真データ）'!$I$9:$I$1497))</f>
        <v>0</v>
      </c>
      <c r="AL55" s="328">
        <f>SUMPRODUCT(('様式Ⅱ（写真データ）'!$A$9:$A$1497='様式Ⅰ（カメラ設置データ）'!AL$33)*('様式Ⅱ（写真データ）'!$G$9:$G$1497='様式Ⅰ（カメラ設置データ）'!$A55)*('様式Ⅱ（写真データ）'!$I$9:$I$1497))</f>
        <v>0</v>
      </c>
      <c r="AM55" s="328">
        <f>SUMPRODUCT(('様式Ⅱ（写真データ）'!$A$9:$A$1497='様式Ⅰ（カメラ設置データ）'!AM$33)*('様式Ⅱ（写真データ）'!$G$9:$G$1497='様式Ⅰ（カメラ設置データ）'!$A55)*('様式Ⅱ（写真データ）'!$I$9:$I$1497))</f>
        <v>0</v>
      </c>
      <c r="AN55" s="328">
        <f>SUMPRODUCT(('様式Ⅱ（写真データ）'!$A$9:$A$1497='様式Ⅰ（カメラ設置データ）'!AN$33)*('様式Ⅱ（写真データ）'!$G$9:$G$1497='様式Ⅰ（カメラ設置データ）'!$A55)*('様式Ⅱ（写真データ）'!$I$9:$I$1497))</f>
        <v>0</v>
      </c>
      <c r="AO55" s="328">
        <f>SUMPRODUCT(('様式Ⅱ（写真データ）'!$A$9:$A$1497='様式Ⅰ（カメラ設置データ）'!AO$33)*('様式Ⅱ（写真データ）'!$G$9:$G$1497='様式Ⅰ（カメラ設置データ）'!$A55)*('様式Ⅱ（写真データ）'!$I$9:$I$1497))</f>
        <v>0</v>
      </c>
      <c r="AP55" s="328">
        <f>SUMPRODUCT(('様式Ⅱ（写真データ）'!$A$9:$A$1497='様式Ⅰ（カメラ設置データ）'!AP$33)*('様式Ⅱ（写真データ）'!$G$9:$G$1497='様式Ⅰ（カメラ設置データ）'!$A55)*('様式Ⅱ（写真データ）'!$I$9:$I$1497))</f>
        <v>0</v>
      </c>
    </row>
    <row r="56" spans="1:42" s="40" customFormat="1">
      <c r="A56" s="318"/>
      <c r="B56" s="325" t="str">
        <f t="shared" si="4"/>
        <v/>
      </c>
      <c r="C56" s="328">
        <f>SUMPRODUCT(('様式Ⅱ（写真データ）'!$A$9:$A$1497='様式Ⅰ（カメラ設置データ）'!C$33)*('様式Ⅱ（写真データ）'!$G$9:$G$1497='様式Ⅰ（カメラ設置データ）'!$A56)*('様式Ⅱ（写真データ）'!$I$9:$I$1497))</f>
        <v>0</v>
      </c>
      <c r="D56" s="328">
        <f>SUMPRODUCT(('様式Ⅱ（写真データ）'!$A$9:$A$1497='様式Ⅰ（カメラ設置データ）'!D$33)*('様式Ⅱ（写真データ）'!$G$9:$G$1497='様式Ⅰ（カメラ設置データ）'!$A56)*('様式Ⅱ（写真データ）'!$I$9:$I$1497))</f>
        <v>0</v>
      </c>
      <c r="E56" s="328">
        <f>SUMPRODUCT(('様式Ⅱ（写真データ）'!$A$9:$A$1497='様式Ⅰ（カメラ設置データ）'!E$33)*('様式Ⅱ（写真データ）'!$G$9:$G$1497='様式Ⅰ（カメラ設置データ）'!$A56)*('様式Ⅱ（写真データ）'!$I$9:$I$1497))</f>
        <v>0</v>
      </c>
      <c r="F56" s="328">
        <f>SUMPRODUCT(('様式Ⅱ（写真データ）'!$A$9:$A$1497='様式Ⅰ（カメラ設置データ）'!F$33)*('様式Ⅱ（写真データ）'!$G$9:$G$1497='様式Ⅰ（カメラ設置データ）'!$A56)*('様式Ⅱ（写真データ）'!$I$9:$I$1497))</f>
        <v>0</v>
      </c>
      <c r="G56" s="328">
        <f>SUMPRODUCT(('様式Ⅱ（写真データ）'!$A$9:$A$1497='様式Ⅰ（カメラ設置データ）'!G$33)*('様式Ⅱ（写真データ）'!$G$9:$G$1497='様式Ⅰ（カメラ設置データ）'!$A56)*('様式Ⅱ（写真データ）'!$I$9:$I$1497))</f>
        <v>0</v>
      </c>
      <c r="H56" s="328">
        <f>SUMPRODUCT(('様式Ⅱ（写真データ）'!$A$9:$A$1497='様式Ⅰ（カメラ設置データ）'!H$33)*('様式Ⅱ（写真データ）'!$G$9:$G$1497='様式Ⅰ（カメラ設置データ）'!$A56)*('様式Ⅱ（写真データ）'!$I$9:$I$1497))</f>
        <v>0</v>
      </c>
      <c r="I56" s="328">
        <f>SUMPRODUCT(('様式Ⅱ（写真データ）'!$A$9:$A$1497='様式Ⅰ（カメラ設置データ）'!I$33)*('様式Ⅱ（写真データ）'!$G$9:$G$1497='様式Ⅰ（カメラ設置データ）'!$A56)*('様式Ⅱ（写真データ）'!$I$9:$I$1497))</f>
        <v>0</v>
      </c>
      <c r="J56" s="328">
        <f>SUMPRODUCT(('様式Ⅱ（写真データ）'!$A$9:$A$1497='様式Ⅰ（カメラ設置データ）'!J$33)*('様式Ⅱ（写真データ）'!$G$9:$G$1497='様式Ⅰ（カメラ設置データ）'!$A56)*('様式Ⅱ（写真データ）'!$I$9:$I$1497))</f>
        <v>0</v>
      </c>
      <c r="K56" s="328">
        <f>SUMPRODUCT(('様式Ⅱ（写真データ）'!$A$9:$A$1497='様式Ⅰ（カメラ設置データ）'!K$33)*('様式Ⅱ（写真データ）'!$G$9:$G$1497='様式Ⅰ（カメラ設置データ）'!$A56)*('様式Ⅱ（写真データ）'!$I$9:$I$1497))</f>
        <v>0</v>
      </c>
      <c r="L56" s="328">
        <f>SUMPRODUCT(('様式Ⅱ（写真データ）'!$A$9:$A$1497='様式Ⅰ（カメラ設置データ）'!L$33)*('様式Ⅱ（写真データ）'!$G$9:$G$1497='様式Ⅰ（カメラ設置データ）'!$A56)*('様式Ⅱ（写真データ）'!$I$9:$I$1497))</f>
        <v>0</v>
      </c>
      <c r="M56" s="328">
        <f>SUMPRODUCT(('様式Ⅱ（写真データ）'!$A$9:$A$1497='様式Ⅰ（カメラ設置データ）'!M$33)*('様式Ⅱ（写真データ）'!$G$9:$G$1497='様式Ⅰ（カメラ設置データ）'!$A56)*('様式Ⅱ（写真データ）'!$I$9:$I$1497))</f>
        <v>0</v>
      </c>
      <c r="N56" s="328">
        <f>SUMPRODUCT(('様式Ⅱ（写真データ）'!$A$9:$A$1497='様式Ⅰ（カメラ設置データ）'!N$33)*('様式Ⅱ（写真データ）'!$G$9:$G$1497='様式Ⅰ（カメラ設置データ）'!$A56)*('様式Ⅱ（写真データ）'!$I$9:$I$1497))</f>
        <v>0</v>
      </c>
      <c r="O56" s="328">
        <f>SUMPRODUCT(('様式Ⅱ（写真データ）'!$A$9:$A$1497='様式Ⅰ（カメラ設置データ）'!O$33)*('様式Ⅱ（写真データ）'!$G$9:$G$1497='様式Ⅰ（カメラ設置データ）'!$A56)*('様式Ⅱ（写真データ）'!$I$9:$I$1497))</f>
        <v>0</v>
      </c>
      <c r="P56" s="328">
        <f>SUMPRODUCT(('様式Ⅱ（写真データ）'!$A$9:$A$1497='様式Ⅰ（カメラ設置データ）'!P$33)*('様式Ⅱ（写真データ）'!$G$9:$G$1497='様式Ⅰ（カメラ設置データ）'!$A56)*('様式Ⅱ（写真データ）'!$I$9:$I$1497))</f>
        <v>0</v>
      </c>
      <c r="Q56" s="328">
        <f>SUMPRODUCT(('様式Ⅱ（写真データ）'!$A$9:$A$1497='様式Ⅰ（カメラ設置データ）'!Q$33)*('様式Ⅱ（写真データ）'!$G$9:$G$1497='様式Ⅰ（カメラ設置データ）'!$A56)*('様式Ⅱ（写真データ）'!$I$9:$I$1497))</f>
        <v>0</v>
      </c>
      <c r="R56" s="328">
        <f>SUMPRODUCT(('様式Ⅱ（写真データ）'!$A$9:$A$1497='様式Ⅰ（カメラ設置データ）'!R$33)*('様式Ⅱ（写真データ）'!$G$9:$G$1497='様式Ⅰ（カメラ設置データ）'!$A56)*('様式Ⅱ（写真データ）'!$I$9:$I$1497))</f>
        <v>0</v>
      </c>
      <c r="S56" s="328">
        <f>SUMPRODUCT(('様式Ⅱ（写真データ）'!$A$9:$A$1497='様式Ⅰ（カメラ設置データ）'!S$33)*('様式Ⅱ（写真データ）'!$G$9:$G$1497='様式Ⅰ（カメラ設置データ）'!$A56)*('様式Ⅱ（写真データ）'!$I$9:$I$1497))</f>
        <v>0</v>
      </c>
      <c r="T56" s="328">
        <f>SUMPRODUCT(('様式Ⅱ（写真データ）'!$A$9:$A$1497='様式Ⅰ（カメラ設置データ）'!T$33)*('様式Ⅱ（写真データ）'!$G$9:$G$1497='様式Ⅰ（カメラ設置データ）'!$A56)*('様式Ⅱ（写真データ）'!$I$9:$I$1497))</f>
        <v>0</v>
      </c>
      <c r="U56" s="328">
        <f>SUMPRODUCT(('様式Ⅱ（写真データ）'!$A$9:$A$1497='様式Ⅰ（カメラ設置データ）'!U$33)*('様式Ⅱ（写真データ）'!$G$9:$G$1497='様式Ⅰ（カメラ設置データ）'!$A56)*('様式Ⅱ（写真データ）'!$I$9:$I$1497))</f>
        <v>0</v>
      </c>
      <c r="V56" s="328">
        <f>SUMPRODUCT(('様式Ⅱ（写真データ）'!$A$9:$A$1497='様式Ⅰ（カメラ設置データ）'!V$33)*('様式Ⅱ（写真データ）'!$G$9:$G$1497='様式Ⅰ（カメラ設置データ）'!$A56)*('様式Ⅱ（写真データ）'!$I$9:$I$1497))</f>
        <v>0</v>
      </c>
      <c r="W56" s="328">
        <f>SUMPRODUCT(('様式Ⅱ（写真データ）'!$A$9:$A$1497='様式Ⅰ（カメラ設置データ）'!W$33)*('様式Ⅱ（写真データ）'!$G$9:$G$1497='様式Ⅰ（カメラ設置データ）'!$A56)*('様式Ⅱ（写真データ）'!$I$9:$I$1497))</f>
        <v>0</v>
      </c>
      <c r="X56" s="328">
        <f>SUMPRODUCT(('様式Ⅱ（写真データ）'!$A$9:$A$1497='様式Ⅰ（カメラ設置データ）'!X$33)*('様式Ⅱ（写真データ）'!$G$9:$G$1497='様式Ⅰ（カメラ設置データ）'!$A56)*('様式Ⅱ（写真データ）'!$I$9:$I$1497))</f>
        <v>0</v>
      </c>
      <c r="Y56" s="328">
        <f>SUMPRODUCT(('様式Ⅱ（写真データ）'!$A$9:$A$1497='様式Ⅰ（カメラ設置データ）'!Y$33)*('様式Ⅱ（写真データ）'!$G$9:$G$1497='様式Ⅰ（カメラ設置データ）'!$A56)*('様式Ⅱ（写真データ）'!$I$9:$I$1497))</f>
        <v>0</v>
      </c>
      <c r="Z56" s="328">
        <f>SUMPRODUCT(('様式Ⅱ（写真データ）'!$A$9:$A$1497='様式Ⅰ（カメラ設置データ）'!Z$33)*('様式Ⅱ（写真データ）'!$G$9:$G$1497='様式Ⅰ（カメラ設置データ）'!$A56)*('様式Ⅱ（写真データ）'!$I$9:$I$1497))</f>
        <v>0</v>
      </c>
      <c r="AA56" s="328">
        <f>SUMPRODUCT(('様式Ⅱ（写真データ）'!$A$9:$A$1497='様式Ⅰ（カメラ設置データ）'!AA$33)*('様式Ⅱ（写真データ）'!$G$9:$G$1497='様式Ⅰ（カメラ設置データ）'!$A56)*('様式Ⅱ（写真データ）'!$I$9:$I$1497))</f>
        <v>0</v>
      </c>
      <c r="AB56" s="328">
        <f>SUMPRODUCT(('様式Ⅱ（写真データ）'!$A$9:$A$1497='様式Ⅰ（カメラ設置データ）'!AB$33)*('様式Ⅱ（写真データ）'!$G$9:$G$1497='様式Ⅰ（カメラ設置データ）'!$A56)*('様式Ⅱ（写真データ）'!$I$9:$I$1497))</f>
        <v>0</v>
      </c>
      <c r="AC56" s="328">
        <f>SUMPRODUCT(('様式Ⅱ（写真データ）'!$A$9:$A$1497='様式Ⅰ（カメラ設置データ）'!AC$33)*('様式Ⅱ（写真データ）'!$G$9:$G$1497='様式Ⅰ（カメラ設置データ）'!$A56)*('様式Ⅱ（写真データ）'!$I$9:$I$1497))</f>
        <v>0</v>
      </c>
      <c r="AD56" s="328">
        <f>SUMPRODUCT(('様式Ⅱ（写真データ）'!$A$9:$A$1497='様式Ⅰ（カメラ設置データ）'!AD$33)*('様式Ⅱ（写真データ）'!$G$9:$G$1497='様式Ⅰ（カメラ設置データ）'!$A56)*('様式Ⅱ（写真データ）'!$I$9:$I$1497))</f>
        <v>0</v>
      </c>
      <c r="AE56" s="328">
        <f>SUMPRODUCT(('様式Ⅱ（写真データ）'!$A$9:$A$1497='様式Ⅰ（カメラ設置データ）'!AE$33)*('様式Ⅱ（写真データ）'!$G$9:$G$1497='様式Ⅰ（カメラ設置データ）'!$A56)*('様式Ⅱ（写真データ）'!$I$9:$I$1497))</f>
        <v>0</v>
      </c>
      <c r="AF56" s="328">
        <f>SUMPRODUCT(('様式Ⅱ（写真データ）'!$A$9:$A$1497='様式Ⅰ（カメラ設置データ）'!AF$33)*('様式Ⅱ（写真データ）'!$G$9:$G$1497='様式Ⅰ（カメラ設置データ）'!$A56)*('様式Ⅱ（写真データ）'!$I$9:$I$1497))</f>
        <v>0</v>
      </c>
      <c r="AG56" s="328">
        <f>SUMPRODUCT(('様式Ⅱ（写真データ）'!$A$9:$A$1497='様式Ⅰ（カメラ設置データ）'!AG$33)*('様式Ⅱ（写真データ）'!$G$9:$G$1497='様式Ⅰ（カメラ設置データ）'!$A56)*('様式Ⅱ（写真データ）'!$I$9:$I$1497))</f>
        <v>0</v>
      </c>
      <c r="AH56" s="328">
        <f>SUMPRODUCT(('様式Ⅱ（写真データ）'!$A$9:$A$1497='様式Ⅰ（カメラ設置データ）'!AH$33)*('様式Ⅱ（写真データ）'!$G$9:$G$1497='様式Ⅰ（カメラ設置データ）'!$A56)*('様式Ⅱ（写真データ）'!$I$9:$I$1497))</f>
        <v>0</v>
      </c>
      <c r="AI56" s="328">
        <f>SUMPRODUCT(('様式Ⅱ（写真データ）'!$A$9:$A$1497='様式Ⅰ（カメラ設置データ）'!AI$33)*('様式Ⅱ（写真データ）'!$G$9:$G$1497='様式Ⅰ（カメラ設置データ）'!$A56)*('様式Ⅱ（写真データ）'!$I$9:$I$1497))</f>
        <v>0</v>
      </c>
      <c r="AJ56" s="328">
        <f>SUMPRODUCT(('様式Ⅱ（写真データ）'!$A$9:$A$1497='様式Ⅰ（カメラ設置データ）'!AJ$33)*('様式Ⅱ（写真データ）'!$G$9:$G$1497='様式Ⅰ（カメラ設置データ）'!$A56)*('様式Ⅱ（写真データ）'!$I$9:$I$1497))</f>
        <v>0</v>
      </c>
      <c r="AK56" s="328">
        <f>SUMPRODUCT(('様式Ⅱ（写真データ）'!$A$9:$A$1497='様式Ⅰ（カメラ設置データ）'!AK$33)*('様式Ⅱ（写真データ）'!$G$9:$G$1497='様式Ⅰ（カメラ設置データ）'!$A56)*('様式Ⅱ（写真データ）'!$I$9:$I$1497))</f>
        <v>0</v>
      </c>
      <c r="AL56" s="328">
        <f>SUMPRODUCT(('様式Ⅱ（写真データ）'!$A$9:$A$1497='様式Ⅰ（カメラ設置データ）'!AL$33)*('様式Ⅱ（写真データ）'!$G$9:$G$1497='様式Ⅰ（カメラ設置データ）'!$A56)*('様式Ⅱ（写真データ）'!$I$9:$I$1497))</f>
        <v>0</v>
      </c>
      <c r="AM56" s="328">
        <f>SUMPRODUCT(('様式Ⅱ（写真データ）'!$A$9:$A$1497='様式Ⅰ（カメラ設置データ）'!AM$33)*('様式Ⅱ（写真データ）'!$G$9:$G$1497='様式Ⅰ（カメラ設置データ）'!$A56)*('様式Ⅱ（写真データ）'!$I$9:$I$1497))</f>
        <v>0</v>
      </c>
      <c r="AN56" s="328">
        <f>SUMPRODUCT(('様式Ⅱ（写真データ）'!$A$9:$A$1497='様式Ⅰ（カメラ設置データ）'!AN$33)*('様式Ⅱ（写真データ）'!$G$9:$G$1497='様式Ⅰ（カメラ設置データ）'!$A56)*('様式Ⅱ（写真データ）'!$I$9:$I$1497))</f>
        <v>0</v>
      </c>
      <c r="AO56" s="328">
        <f>SUMPRODUCT(('様式Ⅱ（写真データ）'!$A$9:$A$1497='様式Ⅰ（カメラ設置データ）'!AO$33)*('様式Ⅱ（写真データ）'!$G$9:$G$1497='様式Ⅰ（カメラ設置データ）'!$A56)*('様式Ⅱ（写真データ）'!$I$9:$I$1497))</f>
        <v>0</v>
      </c>
      <c r="AP56" s="328">
        <f>SUMPRODUCT(('様式Ⅱ（写真データ）'!$A$9:$A$1497='様式Ⅰ（カメラ設置データ）'!AP$33)*('様式Ⅱ（写真データ）'!$G$9:$G$1497='様式Ⅰ（カメラ設置データ）'!$A56)*('様式Ⅱ（写真データ）'!$I$9:$I$1497))</f>
        <v>0</v>
      </c>
    </row>
    <row r="57" spans="1:42" s="40" customFormat="1">
      <c r="A57" s="318"/>
      <c r="B57" s="325" t="str">
        <f t="shared" si="4"/>
        <v/>
      </c>
      <c r="C57" s="328">
        <f>SUMPRODUCT(('様式Ⅱ（写真データ）'!$A$9:$A$1497='様式Ⅰ（カメラ設置データ）'!C$33)*('様式Ⅱ（写真データ）'!$G$9:$G$1497='様式Ⅰ（カメラ設置データ）'!$A57)*('様式Ⅱ（写真データ）'!$I$9:$I$1497))</f>
        <v>0</v>
      </c>
      <c r="D57" s="328">
        <f>SUMPRODUCT(('様式Ⅱ（写真データ）'!$A$9:$A$1497='様式Ⅰ（カメラ設置データ）'!D$33)*('様式Ⅱ（写真データ）'!$G$9:$G$1497='様式Ⅰ（カメラ設置データ）'!$A57)*('様式Ⅱ（写真データ）'!$I$9:$I$1497))</f>
        <v>0</v>
      </c>
      <c r="E57" s="328">
        <f>SUMPRODUCT(('様式Ⅱ（写真データ）'!$A$9:$A$1497='様式Ⅰ（カメラ設置データ）'!E$33)*('様式Ⅱ（写真データ）'!$G$9:$G$1497='様式Ⅰ（カメラ設置データ）'!$A57)*('様式Ⅱ（写真データ）'!$I$9:$I$1497))</f>
        <v>0</v>
      </c>
      <c r="F57" s="328">
        <f>SUMPRODUCT(('様式Ⅱ（写真データ）'!$A$9:$A$1497='様式Ⅰ（カメラ設置データ）'!F$33)*('様式Ⅱ（写真データ）'!$G$9:$G$1497='様式Ⅰ（カメラ設置データ）'!$A57)*('様式Ⅱ（写真データ）'!$I$9:$I$1497))</f>
        <v>0</v>
      </c>
      <c r="G57" s="328">
        <f>SUMPRODUCT(('様式Ⅱ（写真データ）'!$A$9:$A$1497='様式Ⅰ（カメラ設置データ）'!G$33)*('様式Ⅱ（写真データ）'!$G$9:$G$1497='様式Ⅰ（カメラ設置データ）'!$A57)*('様式Ⅱ（写真データ）'!$I$9:$I$1497))</f>
        <v>0</v>
      </c>
      <c r="H57" s="328">
        <f>SUMPRODUCT(('様式Ⅱ（写真データ）'!$A$9:$A$1497='様式Ⅰ（カメラ設置データ）'!H$33)*('様式Ⅱ（写真データ）'!$G$9:$G$1497='様式Ⅰ（カメラ設置データ）'!$A57)*('様式Ⅱ（写真データ）'!$I$9:$I$1497))</f>
        <v>0</v>
      </c>
      <c r="I57" s="328">
        <f>SUMPRODUCT(('様式Ⅱ（写真データ）'!$A$9:$A$1497='様式Ⅰ（カメラ設置データ）'!I$33)*('様式Ⅱ（写真データ）'!$G$9:$G$1497='様式Ⅰ（カメラ設置データ）'!$A57)*('様式Ⅱ（写真データ）'!$I$9:$I$1497))</f>
        <v>0</v>
      </c>
      <c r="J57" s="328">
        <f>SUMPRODUCT(('様式Ⅱ（写真データ）'!$A$9:$A$1497='様式Ⅰ（カメラ設置データ）'!J$33)*('様式Ⅱ（写真データ）'!$G$9:$G$1497='様式Ⅰ（カメラ設置データ）'!$A57)*('様式Ⅱ（写真データ）'!$I$9:$I$1497))</f>
        <v>0</v>
      </c>
      <c r="K57" s="328">
        <f>SUMPRODUCT(('様式Ⅱ（写真データ）'!$A$9:$A$1497='様式Ⅰ（カメラ設置データ）'!K$33)*('様式Ⅱ（写真データ）'!$G$9:$G$1497='様式Ⅰ（カメラ設置データ）'!$A57)*('様式Ⅱ（写真データ）'!$I$9:$I$1497))</f>
        <v>0</v>
      </c>
      <c r="L57" s="328">
        <f>SUMPRODUCT(('様式Ⅱ（写真データ）'!$A$9:$A$1497='様式Ⅰ（カメラ設置データ）'!L$33)*('様式Ⅱ（写真データ）'!$G$9:$G$1497='様式Ⅰ（カメラ設置データ）'!$A57)*('様式Ⅱ（写真データ）'!$I$9:$I$1497))</f>
        <v>0</v>
      </c>
      <c r="M57" s="328">
        <f>SUMPRODUCT(('様式Ⅱ（写真データ）'!$A$9:$A$1497='様式Ⅰ（カメラ設置データ）'!M$33)*('様式Ⅱ（写真データ）'!$G$9:$G$1497='様式Ⅰ（カメラ設置データ）'!$A57)*('様式Ⅱ（写真データ）'!$I$9:$I$1497))</f>
        <v>0</v>
      </c>
      <c r="N57" s="328">
        <f>SUMPRODUCT(('様式Ⅱ（写真データ）'!$A$9:$A$1497='様式Ⅰ（カメラ設置データ）'!N$33)*('様式Ⅱ（写真データ）'!$G$9:$G$1497='様式Ⅰ（カメラ設置データ）'!$A57)*('様式Ⅱ（写真データ）'!$I$9:$I$1497))</f>
        <v>0</v>
      </c>
      <c r="O57" s="328">
        <f>SUMPRODUCT(('様式Ⅱ（写真データ）'!$A$9:$A$1497='様式Ⅰ（カメラ設置データ）'!O$33)*('様式Ⅱ（写真データ）'!$G$9:$G$1497='様式Ⅰ（カメラ設置データ）'!$A57)*('様式Ⅱ（写真データ）'!$I$9:$I$1497))</f>
        <v>0</v>
      </c>
      <c r="P57" s="328">
        <f>SUMPRODUCT(('様式Ⅱ（写真データ）'!$A$9:$A$1497='様式Ⅰ（カメラ設置データ）'!P$33)*('様式Ⅱ（写真データ）'!$G$9:$G$1497='様式Ⅰ（カメラ設置データ）'!$A57)*('様式Ⅱ（写真データ）'!$I$9:$I$1497))</f>
        <v>0</v>
      </c>
      <c r="Q57" s="328">
        <f>SUMPRODUCT(('様式Ⅱ（写真データ）'!$A$9:$A$1497='様式Ⅰ（カメラ設置データ）'!Q$33)*('様式Ⅱ（写真データ）'!$G$9:$G$1497='様式Ⅰ（カメラ設置データ）'!$A57)*('様式Ⅱ（写真データ）'!$I$9:$I$1497))</f>
        <v>0</v>
      </c>
      <c r="R57" s="328">
        <f>SUMPRODUCT(('様式Ⅱ（写真データ）'!$A$9:$A$1497='様式Ⅰ（カメラ設置データ）'!R$33)*('様式Ⅱ（写真データ）'!$G$9:$G$1497='様式Ⅰ（カメラ設置データ）'!$A57)*('様式Ⅱ（写真データ）'!$I$9:$I$1497))</f>
        <v>0</v>
      </c>
      <c r="S57" s="328">
        <f>SUMPRODUCT(('様式Ⅱ（写真データ）'!$A$9:$A$1497='様式Ⅰ（カメラ設置データ）'!S$33)*('様式Ⅱ（写真データ）'!$G$9:$G$1497='様式Ⅰ（カメラ設置データ）'!$A57)*('様式Ⅱ（写真データ）'!$I$9:$I$1497))</f>
        <v>0</v>
      </c>
      <c r="T57" s="328">
        <f>SUMPRODUCT(('様式Ⅱ（写真データ）'!$A$9:$A$1497='様式Ⅰ（カメラ設置データ）'!T$33)*('様式Ⅱ（写真データ）'!$G$9:$G$1497='様式Ⅰ（カメラ設置データ）'!$A57)*('様式Ⅱ（写真データ）'!$I$9:$I$1497))</f>
        <v>0</v>
      </c>
      <c r="U57" s="328">
        <f>SUMPRODUCT(('様式Ⅱ（写真データ）'!$A$9:$A$1497='様式Ⅰ（カメラ設置データ）'!U$33)*('様式Ⅱ（写真データ）'!$G$9:$G$1497='様式Ⅰ（カメラ設置データ）'!$A57)*('様式Ⅱ（写真データ）'!$I$9:$I$1497))</f>
        <v>0</v>
      </c>
      <c r="V57" s="328">
        <f>SUMPRODUCT(('様式Ⅱ（写真データ）'!$A$9:$A$1497='様式Ⅰ（カメラ設置データ）'!V$33)*('様式Ⅱ（写真データ）'!$G$9:$G$1497='様式Ⅰ（カメラ設置データ）'!$A57)*('様式Ⅱ（写真データ）'!$I$9:$I$1497))</f>
        <v>0</v>
      </c>
      <c r="W57" s="328">
        <f>SUMPRODUCT(('様式Ⅱ（写真データ）'!$A$9:$A$1497='様式Ⅰ（カメラ設置データ）'!W$33)*('様式Ⅱ（写真データ）'!$G$9:$G$1497='様式Ⅰ（カメラ設置データ）'!$A57)*('様式Ⅱ（写真データ）'!$I$9:$I$1497))</f>
        <v>0</v>
      </c>
      <c r="X57" s="328">
        <f>SUMPRODUCT(('様式Ⅱ（写真データ）'!$A$9:$A$1497='様式Ⅰ（カメラ設置データ）'!X$33)*('様式Ⅱ（写真データ）'!$G$9:$G$1497='様式Ⅰ（カメラ設置データ）'!$A57)*('様式Ⅱ（写真データ）'!$I$9:$I$1497))</f>
        <v>0</v>
      </c>
      <c r="Y57" s="328">
        <f>SUMPRODUCT(('様式Ⅱ（写真データ）'!$A$9:$A$1497='様式Ⅰ（カメラ設置データ）'!Y$33)*('様式Ⅱ（写真データ）'!$G$9:$G$1497='様式Ⅰ（カメラ設置データ）'!$A57)*('様式Ⅱ（写真データ）'!$I$9:$I$1497))</f>
        <v>0</v>
      </c>
      <c r="Z57" s="328">
        <f>SUMPRODUCT(('様式Ⅱ（写真データ）'!$A$9:$A$1497='様式Ⅰ（カメラ設置データ）'!Z$33)*('様式Ⅱ（写真データ）'!$G$9:$G$1497='様式Ⅰ（カメラ設置データ）'!$A57)*('様式Ⅱ（写真データ）'!$I$9:$I$1497))</f>
        <v>0</v>
      </c>
      <c r="AA57" s="328">
        <f>SUMPRODUCT(('様式Ⅱ（写真データ）'!$A$9:$A$1497='様式Ⅰ（カメラ設置データ）'!AA$33)*('様式Ⅱ（写真データ）'!$G$9:$G$1497='様式Ⅰ（カメラ設置データ）'!$A57)*('様式Ⅱ（写真データ）'!$I$9:$I$1497))</f>
        <v>0</v>
      </c>
      <c r="AB57" s="328">
        <f>SUMPRODUCT(('様式Ⅱ（写真データ）'!$A$9:$A$1497='様式Ⅰ（カメラ設置データ）'!AB$33)*('様式Ⅱ（写真データ）'!$G$9:$G$1497='様式Ⅰ（カメラ設置データ）'!$A57)*('様式Ⅱ（写真データ）'!$I$9:$I$1497))</f>
        <v>0</v>
      </c>
      <c r="AC57" s="328">
        <f>SUMPRODUCT(('様式Ⅱ（写真データ）'!$A$9:$A$1497='様式Ⅰ（カメラ設置データ）'!AC$33)*('様式Ⅱ（写真データ）'!$G$9:$G$1497='様式Ⅰ（カメラ設置データ）'!$A57)*('様式Ⅱ（写真データ）'!$I$9:$I$1497))</f>
        <v>0</v>
      </c>
      <c r="AD57" s="328">
        <f>SUMPRODUCT(('様式Ⅱ（写真データ）'!$A$9:$A$1497='様式Ⅰ（カメラ設置データ）'!AD$33)*('様式Ⅱ（写真データ）'!$G$9:$G$1497='様式Ⅰ（カメラ設置データ）'!$A57)*('様式Ⅱ（写真データ）'!$I$9:$I$1497))</f>
        <v>0</v>
      </c>
      <c r="AE57" s="328">
        <f>SUMPRODUCT(('様式Ⅱ（写真データ）'!$A$9:$A$1497='様式Ⅰ（カメラ設置データ）'!AE$33)*('様式Ⅱ（写真データ）'!$G$9:$G$1497='様式Ⅰ（カメラ設置データ）'!$A57)*('様式Ⅱ（写真データ）'!$I$9:$I$1497))</f>
        <v>0</v>
      </c>
      <c r="AF57" s="328">
        <f>SUMPRODUCT(('様式Ⅱ（写真データ）'!$A$9:$A$1497='様式Ⅰ（カメラ設置データ）'!AF$33)*('様式Ⅱ（写真データ）'!$G$9:$G$1497='様式Ⅰ（カメラ設置データ）'!$A57)*('様式Ⅱ（写真データ）'!$I$9:$I$1497))</f>
        <v>0</v>
      </c>
      <c r="AG57" s="328">
        <f>SUMPRODUCT(('様式Ⅱ（写真データ）'!$A$9:$A$1497='様式Ⅰ（カメラ設置データ）'!AG$33)*('様式Ⅱ（写真データ）'!$G$9:$G$1497='様式Ⅰ（カメラ設置データ）'!$A57)*('様式Ⅱ（写真データ）'!$I$9:$I$1497))</f>
        <v>0</v>
      </c>
      <c r="AH57" s="328">
        <f>SUMPRODUCT(('様式Ⅱ（写真データ）'!$A$9:$A$1497='様式Ⅰ（カメラ設置データ）'!AH$33)*('様式Ⅱ（写真データ）'!$G$9:$G$1497='様式Ⅰ（カメラ設置データ）'!$A57)*('様式Ⅱ（写真データ）'!$I$9:$I$1497))</f>
        <v>0</v>
      </c>
      <c r="AI57" s="328">
        <f>SUMPRODUCT(('様式Ⅱ（写真データ）'!$A$9:$A$1497='様式Ⅰ（カメラ設置データ）'!AI$33)*('様式Ⅱ（写真データ）'!$G$9:$G$1497='様式Ⅰ（カメラ設置データ）'!$A57)*('様式Ⅱ（写真データ）'!$I$9:$I$1497))</f>
        <v>0</v>
      </c>
      <c r="AJ57" s="328">
        <f>SUMPRODUCT(('様式Ⅱ（写真データ）'!$A$9:$A$1497='様式Ⅰ（カメラ設置データ）'!AJ$33)*('様式Ⅱ（写真データ）'!$G$9:$G$1497='様式Ⅰ（カメラ設置データ）'!$A57)*('様式Ⅱ（写真データ）'!$I$9:$I$1497))</f>
        <v>0</v>
      </c>
      <c r="AK57" s="328">
        <f>SUMPRODUCT(('様式Ⅱ（写真データ）'!$A$9:$A$1497='様式Ⅰ（カメラ設置データ）'!AK$33)*('様式Ⅱ（写真データ）'!$G$9:$G$1497='様式Ⅰ（カメラ設置データ）'!$A57)*('様式Ⅱ（写真データ）'!$I$9:$I$1497))</f>
        <v>0</v>
      </c>
      <c r="AL57" s="328">
        <f>SUMPRODUCT(('様式Ⅱ（写真データ）'!$A$9:$A$1497='様式Ⅰ（カメラ設置データ）'!AL$33)*('様式Ⅱ（写真データ）'!$G$9:$G$1497='様式Ⅰ（カメラ設置データ）'!$A57)*('様式Ⅱ（写真データ）'!$I$9:$I$1497))</f>
        <v>0</v>
      </c>
      <c r="AM57" s="328">
        <f>SUMPRODUCT(('様式Ⅱ（写真データ）'!$A$9:$A$1497='様式Ⅰ（カメラ設置データ）'!AM$33)*('様式Ⅱ（写真データ）'!$G$9:$G$1497='様式Ⅰ（カメラ設置データ）'!$A57)*('様式Ⅱ（写真データ）'!$I$9:$I$1497))</f>
        <v>0</v>
      </c>
      <c r="AN57" s="328">
        <f>SUMPRODUCT(('様式Ⅱ（写真データ）'!$A$9:$A$1497='様式Ⅰ（カメラ設置データ）'!AN$33)*('様式Ⅱ（写真データ）'!$G$9:$G$1497='様式Ⅰ（カメラ設置データ）'!$A57)*('様式Ⅱ（写真データ）'!$I$9:$I$1497))</f>
        <v>0</v>
      </c>
      <c r="AO57" s="328">
        <f>SUMPRODUCT(('様式Ⅱ（写真データ）'!$A$9:$A$1497='様式Ⅰ（カメラ設置データ）'!AO$33)*('様式Ⅱ（写真データ）'!$G$9:$G$1497='様式Ⅰ（カメラ設置データ）'!$A57)*('様式Ⅱ（写真データ）'!$I$9:$I$1497))</f>
        <v>0</v>
      </c>
      <c r="AP57" s="328">
        <f>SUMPRODUCT(('様式Ⅱ（写真データ）'!$A$9:$A$1497='様式Ⅰ（カメラ設置データ）'!AP$33)*('様式Ⅱ（写真データ）'!$G$9:$G$1497='様式Ⅰ（カメラ設置データ）'!$A57)*('様式Ⅱ（写真データ）'!$I$9:$I$1497))</f>
        <v>0</v>
      </c>
    </row>
    <row r="58" spans="1:42" s="40" customFormat="1">
      <c r="A58" s="318"/>
      <c r="B58" s="325" t="str">
        <f t="shared" si="4"/>
        <v/>
      </c>
      <c r="C58" s="328">
        <f>SUMPRODUCT(('様式Ⅱ（写真データ）'!$A$9:$A$1497='様式Ⅰ（カメラ設置データ）'!C$33)*('様式Ⅱ（写真データ）'!$G$9:$G$1497='様式Ⅰ（カメラ設置データ）'!$A58)*('様式Ⅱ（写真データ）'!$I$9:$I$1497))</f>
        <v>0</v>
      </c>
      <c r="D58" s="328">
        <f>SUMPRODUCT(('様式Ⅱ（写真データ）'!$A$9:$A$1497='様式Ⅰ（カメラ設置データ）'!D$33)*('様式Ⅱ（写真データ）'!$G$9:$G$1497='様式Ⅰ（カメラ設置データ）'!$A58)*('様式Ⅱ（写真データ）'!$I$9:$I$1497))</f>
        <v>0</v>
      </c>
      <c r="E58" s="328">
        <f>SUMPRODUCT(('様式Ⅱ（写真データ）'!$A$9:$A$1497='様式Ⅰ（カメラ設置データ）'!E$33)*('様式Ⅱ（写真データ）'!$G$9:$G$1497='様式Ⅰ（カメラ設置データ）'!$A58)*('様式Ⅱ（写真データ）'!$I$9:$I$1497))</f>
        <v>0</v>
      </c>
      <c r="F58" s="328">
        <f>SUMPRODUCT(('様式Ⅱ（写真データ）'!$A$9:$A$1497='様式Ⅰ（カメラ設置データ）'!F$33)*('様式Ⅱ（写真データ）'!$G$9:$G$1497='様式Ⅰ（カメラ設置データ）'!$A58)*('様式Ⅱ（写真データ）'!$I$9:$I$1497))</f>
        <v>0</v>
      </c>
      <c r="G58" s="328">
        <f>SUMPRODUCT(('様式Ⅱ（写真データ）'!$A$9:$A$1497='様式Ⅰ（カメラ設置データ）'!G$33)*('様式Ⅱ（写真データ）'!$G$9:$G$1497='様式Ⅰ（カメラ設置データ）'!$A58)*('様式Ⅱ（写真データ）'!$I$9:$I$1497))</f>
        <v>0</v>
      </c>
      <c r="H58" s="328">
        <f>SUMPRODUCT(('様式Ⅱ（写真データ）'!$A$9:$A$1497='様式Ⅰ（カメラ設置データ）'!H$33)*('様式Ⅱ（写真データ）'!$G$9:$G$1497='様式Ⅰ（カメラ設置データ）'!$A58)*('様式Ⅱ（写真データ）'!$I$9:$I$1497))</f>
        <v>0</v>
      </c>
      <c r="I58" s="328">
        <f>SUMPRODUCT(('様式Ⅱ（写真データ）'!$A$9:$A$1497='様式Ⅰ（カメラ設置データ）'!I$33)*('様式Ⅱ（写真データ）'!$G$9:$G$1497='様式Ⅰ（カメラ設置データ）'!$A58)*('様式Ⅱ（写真データ）'!$I$9:$I$1497))</f>
        <v>0</v>
      </c>
      <c r="J58" s="328">
        <f>SUMPRODUCT(('様式Ⅱ（写真データ）'!$A$9:$A$1497='様式Ⅰ（カメラ設置データ）'!J$33)*('様式Ⅱ（写真データ）'!$G$9:$G$1497='様式Ⅰ（カメラ設置データ）'!$A58)*('様式Ⅱ（写真データ）'!$I$9:$I$1497))</f>
        <v>0</v>
      </c>
      <c r="K58" s="328">
        <f>SUMPRODUCT(('様式Ⅱ（写真データ）'!$A$9:$A$1497='様式Ⅰ（カメラ設置データ）'!K$33)*('様式Ⅱ（写真データ）'!$G$9:$G$1497='様式Ⅰ（カメラ設置データ）'!$A58)*('様式Ⅱ（写真データ）'!$I$9:$I$1497))</f>
        <v>0</v>
      </c>
      <c r="L58" s="328">
        <f>SUMPRODUCT(('様式Ⅱ（写真データ）'!$A$9:$A$1497='様式Ⅰ（カメラ設置データ）'!L$33)*('様式Ⅱ（写真データ）'!$G$9:$G$1497='様式Ⅰ（カメラ設置データ）'!$A58)*('様式Ⅱ（写真データ）'!$I$9:$I$1497))</f>
        <v>0</v>
      </c>
      <c r="M58" s="328">
        <f>SUMPRODUCT(('様式Ⅱ（写真データ）'!$A$9:$A$1497='様式Ⅰ（カメラ設置データ）'!M$33)*('様式Ⅱ（写真データ）'!$G$9:$G$1497='様式Ⅰ（カメラ設置データ）'!$A58)*('様式Ⅱ（写真データ）'!$I$9:$I$1497))</f>
        <v>0</v>
      </c>
      <c r="N58" s="328">
        <f>SUMPRODUCT(('様式Ⅱ（写真データ）'!$A$9:$A$1497='様式Ⅰ（カメラ設置データ）'!N$33)*('様式Ⅱ（写真データ）'!$G$9:$G$1497='様式Ⅰ（カメラ設置データ）'!$A58)*('様式Ⅱ（写真データ）'!$I$9:$I$1497))</f>
        <v>0</v>
      </c>
      <c r="O58" s="328">
        <f>SUMPRODUCT(('様式Ⅱ（写真データ）'!$A$9:$A$1497='様式Ⅰ（カメラ設置データ）'!O$33)*('様式Ⅱ（写真データ）'!$G$9:$G$1497='様式Ⅰ（カメラ設置データ）'!$A58)*('様式Ⅱ（写真データ）'!$I$9:$I$1497))</f>
        <v>0</v>
      </c>
      <c r="P58" s="328">
        <f>SUMPRODUCT(('様式Ⅱ（写真データ）'!$A$9:$A$1497='様式Ⅰ（カメラ設置データ）'!P$33)*('様式Ⅱ（写真データ）'!$G$9:$G$1497='様式Ⅰ（カメラ設置データ）'!$A58)*('様式Ⅱ（写真データ）'!$I$9:$I$1497))</f>
        <v>0</v>
      </c>
      <c r="Q58" s="328">
        <f>SUMPRODUCT(('様式Ⅱ（写真データ）'!$A$9:$A$1497='様式Ⅰ（カメラ設置データ）'!Q$33)*('様式Ⅱ（写真データ）'!$G$9:$G$1497='様式Ⅰ（カメラ設置データ）'!$A58)*('様式Ⅱ（写真データ）'!$I$9:$I$1497))</f>
        <v>0</v>
      </c>
      <c r="R58" s="328">
        <f>SUMPRODUCT(('様式Ⅱ（写真データ）'!$A$9:$A$1497='様式Ⅰ（カメラ設置データ）'!R$33)*('様式Ⅱ（写真データ）'!$G$9:$G$1497='様式Ⅰ（カメラ設置データ）'!$A58)*('様式Ⅱ（写真データ）'!$I$9:$I$1497))</f>
        <v>0</v>
      </c>
      <c r="S58" s="328">
        <f>SUMPRODUCT(('様式Ⅱ（写真データ）'!$A$9:$A$1497='様式Ⅰ（カメラ設置データ）'!S$33)*('様式Ⅱ（写真データ）'!$G$9:$G$1497='様式Ⅰ（カメラ設置データ）'!$A58)*('様式Ⅱ（写真データ）'!$I$9:$I$1497))</f>
        <v>0</v>
      </c>
      <c r="T58" s="328">
        <f>SUMPRODUCT(('様式Ⅱ（写真データ）'!$A$9:$A$1497='様式Ⅰ（カメラ設置データ）'!T$33)*('様式Ⅱ（写真データ）'!$G$9:$G$1497='様式Ⅰ（カメラ設置データ）'!$A58)*('様式Ⅱ（写真データ）'!$I$9:$I$1497))</f>
        <v>0</v>
      </c>
      <c r="U58" s="328">
        <f>SUMPRODUCT(('様式Ⅱ（写真データ）'!$A$9:$A$1497='様式Ⅰ（カメラ設置データ）'!U$33)*('様式Ⅱ（写真データ）'!$G$9:$G$1497='様式Ⅰ（カメラ設置データ）'!$A58)*('様式Ⅱ（写真データ）'!$I$9:$I$1497))</f>
        <v>0</v>
      </c>
      <c r="V58" s="328">
        <f>SUMPRODUCT(('様式Ⅱ（写真データ）'!$A$9:$A$1497='様式Ⅰ（カメラ設置データ）'!V$33)*('様式Ⅱ（写真データ）'!$G$9:$G$1497='様式Ⅰ（カメラ設置データ）'!$A58)*('様式Ⅱ（写真データ）'!$I$9:$I$1497))</f>
        <v>0</v>
      </c>
      <c r="W58" s="328">
        <f>SUMPRODUCT(('様式Ⅱ（写真データ）'!$A$9:$A$1497='様式Ⅰ（カメラ設置データ）'!W$33)*('様式Ⅱ（写真データ）'!$G$9:$G$1497='様式Ⅰ（カメラ設置データ）'!$A58)*('様式Ⅱ（写真データ）'!$I$9:$I$1497))</f>
        <v>0</v>
      </c>
      <c r="X58" s="328">
        <f>SUMPRODUCT(('様式Ⅱ（写真データ）'!$A$9:$A$1497='様式Ⅰ（カメラ設置データ）'!X$33)*('様式Ⅱ（写真データ）'!$G$9:$G$1497='様式Ⅰ（カメラ設置データ）'!$A58)*('様式Ⅱ（写真データ）'!$I$9:$I$1497))</f>
        <v>0</v>
      </c>
      <c r="Y58" s="328">
        <f>SUMPRODUCT(('様式Ⅱ（写真データ）'!$A$9:$A$1497='様式Ⅰ（カメラ設置データ）'!Y$33)*('様式Ⅱ（写真データ）'!$G$9:$G$1497='様式Ⅰ（カメラ設置データ）'!$A58)*('様式Ⅱ（写真データ）'!$I$9:$I$1497))</f>
        <v>0</v>
      </c>
      <c r="Z58" s="328">
        <f>SUMPRODUCT(('様式Ⅱ（写真データ）'!$A$9:$A$1497='様式Ⅰ（カメラ設置データ）'!Z$33)*('様式Ⅱ（写真データ）'!$G$9:$G$1497='様式Ⅰ（カメラ設置データ）'!$A58)*('様式Ⅱ（写真データ）'!$I$9:$I$1497))</f>
        <v>0</v>
      </c>
      <c r="AA58" s="328">
        <f>SUMPRODUCT(('様式Ⅱ（写真データ）'!$A$9:$A$1497='様式Ⅰ（カメラ設置データ）'!AA$33)*('様式Ⅱ（写真データ）'!$G$9:$G$1497='様式Ⅰ（カメラ設置データ）'!$A58)*('様式Ⅱ（写真データ）'!$I$9:$I$1497))</f>
        <v>0</v>
      </c>
      <c r="AB58" s="328">
        <f>SUMPRODUCT(('様式Ⅱ（写真データ）'!$A$9:$A$1497='様式Ⅰ（カメラ設置データ）'!AB$33)*('様式Ⅱ（写真データ）'!$G$9:$G$1497='様式Ⅰ（カメラ設置データ）'!$A58)*('様式Ⅱ（写真データ）'!$I$9:$I$1497))</f>
        <v>0</v>
      </c>
      <c r="AC58" s="328">
        <f>SUMPRODUCT(('様式Ⅱ（写真データ）'!$A$9:$A$1497='様式Ⅰ（カメラ設置データ）'!AC$33)*('様式Ⅱ（写真データ）'!$G$9:$G$1497='様式Ⅰ（カメラ設置データ）'!$A58)*('様式Ⅱ（写真データ）'!$I$9:$I$1497))</f>
        <v>0</v>
      </c>
      <c r="AD58" s="328">
        <f>SUMPRODUCT(('様式Ⅱ（写真データ）'!$A$9:$A$1497='様式Ⅰ（カメラ設置データ）'!AD$33)*('様式Ⅱ（写真データ）'!$G$9:$G$1497='様式Ⅰ（カメラ設置データ）'!$A58)*('様式Ⅱ（写真データ）'!$I$9:$I$1497))</f>
        <v>0</v>
      </c>
      <c r="AE58" s="328">
        <f>SUMPRODUCT(('様式Ⅱ（写真データ）'!$A$9:$A$1497='様式Ⅰ（カメラ設置データ）'!AE$33)*('様式Ⅱ（写真データ）'!$G$9:$G$1497='様式Ⅰ（カメラ設置データ）'!$A58)*('様式Ⅱ（写真データ）'!$I$9:$I$1497))</f>
        <v>0</v>
      </c>
      <c r="AF58" s="328">
        <f>SUMPRODUCT(('様式Ⅱ（写真データ）'!$A$9:$A$1497='様式Ⅰ（カメラ設置データ）'!AF$33)*('様式Ⅱ（写真データ）'!$G$9:$G$1497='様式Ⅰ（カメラ設置データ）'!$A58)*('様式Ⅱ（写真データ）'!$I$9:$I$1497))</f>
        <v>0</v>
      </c>
      <c r="AG58" s="328">
        <f>SUMPRODUCT(('様式Ⅱ（写真データ）'!$A$9:$A$1497='様式Ⅰ（カメラ設置データ）'!AG$33)*('様式Ⅱ（写真データ）'!$G$9:$G$1497='様式Ⅰ（カメラ設置データ）'!$A58)*('様式Ⅱ（写真データ）'!$I$9:$I$1497))</f>
        <v>0</v>
      </c>
      <c r="AH58" s="328">
        <f>SUMPRODUCT(('様式Ⅱ（写真データ）'!$A$9:$A$1497='様式Ⅰ（カメラ設置データ）'!AH$33)*('様式Ⅱ（写真データ）'!$G$9:$G$1497='様式Ⅰ（カメラ設置データ）'!$A58)*('様式Ⅱ（写真データ）'!$I$9:$I$1497))</f>
        <v>0</v>
      </c>
      <c r="AI58" s="328">
        <f>SUMPRODUCT(('様式Ⅱ（写真データ）'!$A$9:$A$1497='様式Ⅰ（カメラ設置データ）'!AI$33)*('様式Ⅱ（写真データ）'!$G$9:$G$1497='様式Ⅰ（カメラ設置データ）'!$A58)*('様式Ⅱ（写真データ）'!$I$9:$I$1497))</f>
        <v>0</v>
      </c>
      <c r="AJ58" s="328">
        <f>SUMPRODUCT(('様式Ⅱ（写真データ）'!$A$9:$A$1497='様式Ⅰ（カメラ設置データ）'!AJ$33)*('様式Ⅱ（写真データ）'!$G$9:$G$1497='様式Ⅰ（カメラ設置データ）'!$A58)*('様式Ⅱ（写真データ）'!$I$9:$I$1497))</f>
        <v>0</v>
      </c>
      <c r="AK58" s="328">
        <f>SUMPRODUCT(('様式Ⅱ（写真データ）'!$A$9:$A$1497='様式Ⅰ（カメラ設置データ）'!AK$33)*('様式Ⅱ（写真データ）'!$G$9:$G$1497='様式Ⅰ（カメラ設置データ）'!$A58)*('様式Ⅱ（写真データ）'!$I$9:$I$1497))</f>
        <v>0</v>
      </c>
      <c r="AL58" s="328">
        <f>SUMPRODUCT(('様式Ⅱ（写真データ）'!$A$9:$A$1497='様式Ⅰ（カメラ設置データ）'!AL$33)*('様式Ⅱ（写真データ）'!$G$9:$G$1497='様式Ⅰ（カメラ設置データ）'!$A58)*('様式Ⅱ（写真データ）'!$I$9:$I$1497))</f>
        <v>0</v>
      </c>
      <c r="AM58" s="328">
        <f>SUMPRODUCT(('様式Ⅱ（写真データ）'!$A$9:$A$1497='様式Ⅰ（カメラ設置データ）'!AM$33)*('様式Ⅱ（写真データ）'!$G$9:$G$1497='様式Ⅰ（カメラ設置データ）'!$A58)*('様式Ⅱ（写真データ）'!$I$9:$I$1497))</f>
        <v>0</v>
      </c>
      <c r="AN58" s="328">
        <f>SUMPRODUCT(('様式Ⅱ（写真データ）'!$A$9:$A$1497='様式Ⅰ（カメラ設置データ）'!AN$33)*('様式Ⅱ（写真データ）'!$G$9:$G$1497='様式Ⅰ（カメラ設置データ）'!$A58)*('様式Ⅱ（写真データ）'!$I$9:$I$1497))</f>
        <v>0</v>
      </c>
      <c r="AO58" s="328">
        <f>SUMPRODUCT(('様式Ⅱ（写真データ）'!$A$9:$A$1497='様式Ⅰ（カメラ設置データ）'!AO$33)*('様式Ⅱ（写真データ）'!$G$9:$G$1497='様式Ⅰ（カメラ設置データ）'!$A58)*('様式Ⅱ（写真データ）'!$I$9:$I$1497))</f>
        <v>0</v>
      </c>
      <c r="AP58" s="328">
        <f>SUMPRODUCT(('様式Ⅱ（写真データ）'!$A$9:$A$1497='様式Ⅰ（カメラ設置データ）'!AP$33)*('様式Ⅱ（写真データ）'!$G$9:$G$1497='様式Ⅰ（カメラ設置データ）'!$A58)*('様式Ⅱ（写真データ）'!$I$9:$I$1497))</f>
        <v>0</v>
      </c>
    </row>
    <row r="59" spans="1:42" s="40" customFormat="1">
      <c r="A59" s="318"/>
      <c r="B59" s="325" t="str">
        <f t="shared" si="4"/>
        <v/>
      </c>
      <c r="C59" s="328">
        <f>SUMPRODUCT(('様式Ⅱ（写真データ）'!$A$9:$A$1497='様式Ⅰ（カメラ設置データ）'!C$33)*('様式Ⅱ（写真データ）'!$G$9:$G$1497='様式Ⅰ（カメラ設置データ）'!$A59)*('様式Ⅱ（写真データ）'!$I$9:$I$1497))</f>
        <v>0</v>
      </c>
      <c r="D59" s="328">
        <f>SUMPRODUCT(('様式Ⅱ（写真データ）'!$A$9:$A$1497='様式Ⅰ（カメラ設置データ）'!D$33)*('様式Ⅱ（写真データ）'!$G$9:$G$1497='様式Ⅰ（カメラ設置データ）'!$A59)*('様式Ⅱ（写真データ）'!$I$9:$I$1497))</f>
        <v>0</v>
      </c>
      <c r="E59" s="328">
        <f>SUMPRODUCT(('様式Ⅱ（写真データ）'!$A$9:$A$1497='様式Ⅰ（カメラ設置データ）'!E$33)*('様式Ⅱ（写真データ）'!$G$9:$G$1497='様式Ⅰ（カメラ設置データ）'!$A59)*('様式Ⅱ（写真データ）'!$I$9:$I$1497))</f>
        <v>0</v>
      </c>
      <c r="F59" s="328">
        <f>SUMPRODUCT(('様式Ⅱ（写真データ）'!$A$9:$A$1497='様式Ⅰ（カメラ設置データ）'!F$33)*('様式Ⅱ（写真データ）'!$G$9:$G$1497='様式Ⅰ（カメラ設置データ）'!$A59)*('様式Ⅱ（写真データ）'!$I$9:$I$1497))</f>
        <v>0</v>
      </c>
      <c r="G59" s="328">
        <f>SUMPRODUCT(('様式Ⅱ（写真データ）'!$A$9:$A$1497='様式Ⅰ（カメラ設置データ）'!G$33)*('様式Ⅱ（写真データ）'!$G$9:$G$1497='様式Ⅰ（カメラ設置データ）'!$A59)*('様式Ⅱ（写真データ）'!$I$9:$I$1497))</f>
        <v>0</v>
      </c>
      <c r="H59" s="328">
        <f>SUMPRODUCT(('様式Ⅱ（写真データ）'!$A$9:$A$1497='様式Ⅰ（カメラ設置データ）'!H$33)*('様式Ⅱ（写真データ）'!$G$9:$G$1497='様式Ⅰ（カメラ設置データ）'!$A59)*('様式Ⅱ（写真データ）'!$I$9:$I$1497))</f>
        <v>0</v>
      </c>
      <c r="I59" s="328">
        <f>SUMPRODUCT(('様式Ⅱ（写真データ）'!$A$9:$A$1497='様式Ⅰ（カメラ設置データ）'!I$33)*('様式Ⅱ（写真データ）'!$G$9:$G$1497='様式Ⅰ（カメラ設置データ）'!$A59)*('様式Ⅱ（写真データ）'!$I$9:$I$1497))</f>
        <v>0</v>
      </c>
      <c r="J59" s="328">
        <f>SUMPRODUCT(('様式Ⅱ（写真データ）'!$A$9:$A$1497='様式Ⅰ（カメラ設置データ）'!J$33)*('様式Ⅱ（写真データ）'!$G$9:$G$1497='様式Ⅰ（カメラ設置データ）'!$A59)*('様式Ⅱ（写真データ）'!$I$9:$I$1497))</f>
        <v>0</v>
      </c>
      <c r="K59" s="328">
        <f>SUMPRODUCT(('様式Ⅱ（写真データ）'!$A$9:$A$1497='様式Ⅰ（カメラ設置データ）'!K$33)*('様式Ⅱ（写真データ）'!$G$9:$G$1497='様式Ⅰ（カメラ設置データ）'!$A59)*('様式Ⅱ（写真データ）'!$I$9:$I$1497))</f>
        <v>0</v>
      </c>
      <c r="L59" s="328">
        <f>SUMPRODUCT(('様式Ⅱ（写真データ）'!$A$9:$A$1497='様式Ⅰ（カメラ設置データ）'!L$33)*('様式Ⅱ（写真データ）'!$G$9:$G$1497='様式Ⅰ（カメラ設置データ）'!$A59)*('様式Ⅱ（写真データ）'!$I$9:$I$1497))</f>
        <v>0</v>
      </c>
      <c r="M59" s="328">
        <f>SUMPRODUCT(('様式Ⅱ（写真データ）'!$A$9:$A$1497='様式Ⅰ（カメラ設置データ）'!M$33)*('様式Ⅱ（写真データ）'!$G$9:$G$1497='様式Ⅰ（カメラ設置データ）'!$A59)*('様式Ⅱ（写真データ）'!$I$9:$I$1497))</f>
        <v>0</v>
      </c>
      <c r="N59" s="328">
        <f>SUMPRODUCT(('様式Ⅱ（写真データ）'!$A$9:$A$1497='様式Ⅰ（カメラ設置データ）'!N$33)*('様式Ⅱ（写真データ）'!$G$9:$G$1497='様式Ⅰ（カメラ設置データ）'!$A59)*('様式Ⅱ（写真データ）'!$I$9:$I$1497))</f>
        <v>0</v>
      </c>
      <c r="O59" s="328">
        <f>SUMPRODUCT(('様式Ⅱ（写真データ）'!$A$9:$A$1497='様式Ⅰ（カメラ設置データ）'!O$33)*('様式Ⅱ（写真データ）'!$G$9:$G$1497='様式Ⅰ（カメラ設置データ）'!$A59)*('様式Ⅱ（写真データ）'!$I$9:$I$1497))</f>
        <v>0</v>
      </c>
      <c r="P59" s="328">
        <f>SUMPRODUCT(('様式Ⅱ（写真データ）'!$A$9:$A$1497='様式Ⅰ（カメラ設置データ）'!P$33)*('様式Ⅱ（写真データ）'!$G$9:$G$1497='様式Ⅰ（カメラ設置データ）'!$A59)*('様式Ⅱ（写真データ）'!$I$9:$I$1497))</f>
        <v>0</v>
      </c>
      <c r="Q59" s="328">
        <f>SUMPRODUCT(('様式Ⅱ（写真データ）'!$A$9:$A$1497='様式Ⅰ（カメラ設置データ）'!Q$33)*('様式Ⅱ（写真データ）'!$G$9:$G$1497='様式Ⅰ（カメラ設置データ）'!$A59)*('様式Ⅱ（写真データ）'!$I$9:$I$1497))</f>
        <v>0</v>
      </c>
      <c r="R59" s="328">
        <f>SUMPRODUCT(('様式Ⅱ（写真データ）'!$A$9:$A$1497='様式Ⅰ（カメラ設置データ）'!R$33)*('様式Ⅱ（写真データ）'!$G$9:$G$1497='様式Ⅰ（カメラ設置データ）'!$A59)*('様式Ⅱ（写真データ）'!$I$9:$I$1497))</f>
        <v>0</v>
      </c>
      <c r="S59" s="328">
        <f>SUMPRODUCT(('様式Ⅱ（写真データ）'!$A$9:$A$1497='様式Ⅰ（カメラ設置データ）'!S$33)*('様式Ⅱ（写真データ）'!$G$9:$G$1497='様式Ⅰ（カメラ設置データ）'!$A59)*('様式Ⅱ（写真データ）'!$I$9:$I$1497))</f>
        <v>0</v>
      </c>
      <c r="T59" s="328">
        <f>SUMPRODUCT(('様式Ⅱ（写真データ）'!$A$9:$A$1497='様式Ⅰ（カメラ設置データ）'!T$33)*('様式Ⅱ（写真データ）'!$G$9:$G$1497='様式Ⅰ（カメラ設置データ）'!$A59)*('様式Ⅱ（写真データ）'!$I$9:$I$1497))</f>
        <v>0</v>
      </c>
      <c r="U59" s="328">
        <f>SUMPRODUCT(('様式Ⅱ（写真データ）'!$A$9:$A$1497='様式Ⅰ（カメラ設置データ）'!U$33)*('様式Ⅱ（写真データ）'!$G$9:$G$1497='様式Ⅰ（カメラ設置データ）'!$A59)*('様式Ⅱ（写真データ）'!$I$9:$I$1497))</f>
        <v>0</v>
      </c>
      <c r="V59" s="328">
        <f>SUMPRODUCT(('様式Ⅱ（写真データ）'!$A$9:$A$1497='様式Ⅰ（カメラ設置データ）'!V$33)*('様式Ⅱ（写真データ）'!$G$9:$G$1497='様式Ⅰ（カメラ設置データ）'!$A59)*('様式Ⅱ（写真データ）'!$I$9:$I$1497))</f>
        <v>0</v>
      </c>
      <c r="W59" s="328">
        <f>SUMPRODUCT(('様式Ⅱ（写真データ）'!$A$9:$A$1497='様式Ⅰ（カメラ設置データ）'!W$33)*('様式Ⅱ（写真データ）'!$G$9:$G$1497='様式Ⅰ（カメラ設置データ）'!$A59)*('様式Ⅱ（写真データ）'!$I$9:$I$1497))</f>
        <v>0</v>
      </c>
      <c r="X59" s="328">
        <f>SUMPRODUCT(('様式Ⅱ（写真データ）'!$A$9:$A$1497='様式Ⅰ（カメラ設置データ）'!X$33)*('様式Ⅱ（写真データ）'!$G$9:$G$1497='様式Ⅰ（カメラ設置データ）'!$A59)*('様式Ⅱ（写真データ）'!$I$9:$I$1497))</f>
        <v>0</v>
      </c>
      <c r="Y59" s="328">
        <f>SUMPRODUCT(('様式Ⅱ（写真データ）'!$A$9:$A$1497='様式Ⅰ（カメラ設置データ）'!Y$33)*('様式Ⅱ（写真データ）'!$G$9:$G$1497='様式Ⅰ（カメラ設置データ）'!$A59)*('様式Ⅱ（写真データ）'!$I$9:$I$1497))</f>
        <v>0</v>
      </c>
      <c r="Z59" s="328">
        <f>SUMPRODUCT(('様式Ⅱ（写真データ）'!$A$9:$A$1497='様式Ⅰ（カメラ設置データ）'!Z$33)*('様式Ⅱ（写真データ）'!$G$9:$G$1497='様式Ⅰ（カメラ設置データ）'!$A59)*('様式Ⅱ（写真データ）'!$I$9:$I$1497))</f>
        <v>0</v>
      </c>
      <c r="AA59" s="328">
        <f>SUMPRODUCT(('様式Ⅱ（写真データ）'!$A$9:$A$1497='様式Ⅰ（カメラ設置データ）'!AA$33)*('様式Ⅱ（写真データ）'!$G$9:$G$1497='様式Ⅰ（カメラ設置データ）'!$A59)*('様式Ⅱ（写真データ）'!$I$9:$I$1497))</f>
        <v>0</v>
      </c>
      <c r="AB59" s="328">
        <f>SUMPRODUCT(('様式Ⅱ（写真データ）'!$A$9:$A$1497='様式Ⅰ（カメラ設置データ）'!AB$33)*('様式Ⅱ（写真データ）'!$G$9:$G$1497='様式Ⅰ（カメラ設置データ）'!$A59)*('様式Ⅱ（写真データ）'!$I$9:$I$1497))</f>
        <v>0</v>
      </c>
      <c r="AC59" s="328">
        <f>SUMPRODUCT(('様式Ⅱ（写真データ）'!$A$9:$A$1497='様式Ⅰ（カメラ設置データ）'!AC$33)*('様式Ⅱ（写真データ）'!$G$9:$G$1497='様式Ⅰ（カメラ設置データ）'!$A59)*('様式Ⅱ（写真データ）'!$I$9:$I$1497))</f>
        <v>0</v>
      </c>
      <c r="AD59" s="328">
        <f>SUMPRODUCT(('様式Ⅱ（写真データ）'!$A$9:$A$1497='様式Ⅰ（カメラ設置データ）'!AD$33)*('様式Ⅱ（写真データ）'!$G$9:$G$1497='様式Ⅰ（カメラ設置データ）'!$A59)*('様式Ⅱ（写真データ）'!$I$9:$I$1497))</f>
        <v>0</v>
      </c>
      <c r="AE59" s="328">
        <f>SUMPRODUCT(('様式Ⅱ（写真データ）'!$A$9:$A$1497='様式Ⅰ（カメラ設置データ）'!AE$33)*('様式Ⅱ（写真データ）'!$G$9:$G$1497='様式Ⅰ（カメラ設置データ）'!$A59)*('様式Ⅱ（写真データ）'!$I$9:$I$1497))</f>
        <v>0</v>
      </c>
      <c r="AF59" s="328">
        <f>SUMPRODUCT(('様式Ⅱ（写真データ）'!$A$9:$A$1497='様式Ⅰ（カメラ設置データ）'!AF$33)*('様式Ⅱ（写真データ）'!$G$9:$G$1497='様式Ⅰ（カメラ設置データ）'!$A59)*('様式Ⅱ（写真データ）'!$I$9:$I$1497))</f>
        <v>0</v>
      </c>
      <c r="AG59" s="328">
        <f>SUMPRODUCT(('様式Ⅱ（写真データ）'!$A$9:$A$1497='様式Ⅰ（カメラ設置データ）'!AG$33)*('様式Ⅱ（写真データ）'!$G$9:$G$1497='様式Ⅰ（カメラ設置データ）'!$A59)*('様式Ⅱ（写真データ）'!$I$9:$I$1497))</f>
        <v>0</v>
      </c>
      <c r="AH59" s="328">
        <f>SUMPRODUCT(('様式Ⅱ（写真データ）'!$A$9:$A$1497='様式Ⅰ（カメラ設置データ）'!AH$33)*('様式Ⅱ（写真データ）'!$G$9:$G$1497='様式Ⅰ（カメラ設置データ）'!$A59)*('様式Ⅱ（写真データ）'!$I$9:$I$1497))</f>
        <v>0</v>
      </c>
      <c r="AI59" s="328">
        <f>SUMPRODUCT(('様式Ⅱ（写真データ）'!$A$9:$A$1497='様式Ⅰ（カメラ設置データ）'!AI$33)*('様式Ⅱ（写真データ）'!$G$9:$G$1497='様式Ⅰ（カメラ設置データ）'!$A59)*('様式Ⅱ（写真データ）'!$I$9:$I$1497))</f>
        <v>0</v>
      </c>
      <c r="AJ59" s="328">
        <f>SUMPRODUCT(('様式Ⅱ（写真データ）'!$A$9:$A$1497='様式Ⅰ（カメラ設置データ）'!AJ$33)*('様式Ⅱ（写真データ）'!$G$9:$G$1497='様式Ⅰ（カメラ設置データ）'!$A59)*('様式Ⅱ（写真データ）'!$I$9:$I$1497))</f>
        <v>0</v>
      </c>
      <c r="AK59" s="328">
        <f>SUMPRODUCT(('様式Ⅱ（写真データ）'!$A$9:$A$1497='様式Ⅰ（カメラ設置データ）'!AK$33)*('様式Ⅱ（写真データ）'!$G$9:$G$1497='様式Ⅰ（カメラ設置データ）'!$A59)*('様式Ⅱ（写真データ）'!$I$9:$I$1497))</f>
        <v>0</v>
      </c>
      <c r="AL59" s="328">
        <f>SUMPRODUCT(('様式Ⅱ（写真データ）'!$A$9:$A$1497='様式Ⅰ（カメラ設置データ）'!AL$33)*('様式Ⅱ（写真データ）'!$G$9:$G$1497='様式Ⅰ（カメラ設置データ）'!$A59)*('様式Ⅱ（写真データ）'!$I$9:$I$1497))</f>
        <v>0</v>
      </c>
      <c r="AM59" s="328">
        <f>SUMPRODUCT(('様式Ⅱ（写真データ）'!$A$9:$A$1497='様式Ⅰ（カメラ設置データ）'!AM$33)*('様式Ⅱ（写真データ）'!$G$9:$G$1497='様式Ⅰ（カメラ設置データ）'!$A59)*('様式Ⅱ（写真データ）'!$I$9:$I$1497))</f>
        <v>0</v>
      </c>
      <c r="AN59" s="328">
        <f>SUMPRODUCT(('様式Ⅱ（写真データ）'!$A$9:$A$1497='様式Ⅰ（カメラ設置データ）'!AN$33)*('様式Ⅱ（写真データ）'!$G$9:$G$1497='様式Ⅰ（カメラ設置データ）'!$A59)*('様式Ⅱ（写真データ）'!$I$9:$I$1497))</f>
        <v>0</v>
      </c>
      <c r="AO59" s="328">
        <f>SUMPRODUCT(('様式Ⅱ（写真データ）'!$A$9:$A$1497='様式Ⅰ（カメラ設置データ）'!AO$33)*('様式Ⅱ（写真データ）'!$G$9:$G$1497='様式Ⅰ（カメラ設置データ）'!$A59)*('様式Ⅱ（写真データ）'!$I$9:$I$1497))</f>
        <v>0</v>
      </c>
      <c r="AP59" s="328">
        <f>SUMPRODUCT(('様式Ⅱ（写真データ）'!$A$9:$A$1497='様式Ⅰ（カメラ設置データ）'!AP$33)*('様式Ⅱ（写真データ）'!$G$9:$G$1497='様式Ⅰ（カメラ設置データ）'!$A59)*('様式Ⅱ（写真データ）'!$I$9:$I$1497))</f>
        <v>0</v>
      </c>
    </row>
    <row r="60" spans="1:42" s="40" customFormat="1">
      <c r="A60" s="318"/>
      <c r="B60" s="325" t="str">
        <f t="shared" si="4"/>
        <v/>
      </c>
      <c r="C60" s="328">
        <f>SUMPRODUCT(('様式Ⅱ（写真データ）'!$A$9:$A$1497='様式Ⅰ（カメラ設置データ）'!C$33)*('様式Ⅱ（写真データ）'!$G$9:$G$1497='様式Ⅰ（カメラ設置データ）'!$A60)*('様式Ⅱ（写真データ）'!$I$9:$I$1497))</f>
        <v>0</v>
      </c>
      <c r="D60" s="328">
        <f>SUMPRODUCT(('様式Ⅱ（写真データ）'!$A$9:$A$1497='様式Ⅰ（カメラ設置データ）'!D$33)*('様式Ⅱ（写真データ）'!$G$9:$G$1497='様式Ⅰ（カメラ設置データ）'!$A60)*('様式Ⅱ（写真データ）'!$I$9:$I$1497))</f>
        <v>0</v>
      </c>
      <c r="E60" s="328">
        <f>SUMPRODUCT(('様式Ⅱ（写真データ）'!$A$9:$A$1497='様式Ⅰ（カメラ設置データ）'!E$33)*('様式Ⅱ（写真データ）'!$G$9:$G$1497='様式Ⅰ（カメラ設置データ）'!$A60)*('様式Ⅱ（写真データ）'!$I$9:$I$1497))</f>
        <v>0</v>
      </c>
      <c r="F60" s="328">
        <f>SUMPRODUCT(('様式Ⅱ（写真データ）'!$A$9:$A$1497='様式Ⅰ（カメラ設置データ）'!F$33)*('様式Ⅱ（写真データ）'!$G$9:$G$1497='様式Ⅰ（カメラ設置データ）'!$A60)*('様式Ⅱ（写真データ）'!$I$9:$I$1497))</f>
        <v>0</v>
      </c>
      <c r="G60" s="328">
        <f>SUMPRODUCT(('様式Ⅱ（写真データ）'!$A$9:$A$1497='様式Ⅰ（カメラ設置データ）'!G$33)*('様式Ⅱ（写真データ）'!$G$9:$G$1497='様式Ⅰ（カメラ設置データ）'!$A60)*('様式Ⅱ（写真データ）'!$I$9:$I$1497))</f>
        <v>0</v>
      </c>
      <c r="H60" s="328">
        <f>SUMPRODUCT(('様式Ⅱ（写真データ）'!$A$9:$A$1497='様式Ⅰ（カメラ設置データ）'!H$33)*('様式Ⅱ（写真データ）'!$G$9:$G$1497='様式Ⅰ（カメラ設置データ）'!$A60)*('様式Ⅱ（写真データ）'!$I$9:$I$1497))</f>
        <v>0</v>
      </c>
      <c r="I60" s="328">
        <f>SUMPRODUCT(('様式Ⅱ（写真データ）'!$A$9:$A$1497='様式Ⅰ（カメラ設置データ）'!I$33)*('様式Ⅱ（写真データ）'!$G$9:$G$1497='様式Ⅰ（カメラ設置データ）'!$A60)*('様式Ⅱ（写真データ）'!$I$9:$I$1497))</f>
        <v>0</v>
      </c>
      <c r="J60" s="328">
        <f>SUMPRODUCT(('様式Ⅱ（写真データ）'!$A$9:$A$1497='様式Ⅰ（カメラ設置データ）'!J$33)*('様式Ⅱ（写真データ）'!$G$9:$G$1497='様式Ⅰ（カメラ設置データ）'!$A60)*('様式Ⅱ（写真データ）'!$I$9:$I$1497))</f>
        <v>0</v>
      </c>
      <c r="K60" s="328">
        <f>SUMPRODUCT(('様式Ⅱ（写真データ）'!$A$9:$A$1497='様式Ⅰ（カメラ設置データ）'!K$33)*('様式Ⅱ（写真データ）'!$G$9:$G$1497='様式Ⅰ（カメラ設置データ）'!$A60)*('様式Ⅱ（写真データ）'!$I$9:$I$1497))</f>
        <v>0</v>
      </c>
      <c r="L60" s="328">
        <f>SUMPRODUCT(('様式Ⅱ（写真データ）'!$A$9:$A$1497='様式Ⅰ（カメラ設置データ）'!L$33)*('様式Ⅱ（写真データ）'!$G$9:$G$1497='様式Ⅰ（カメラ設置データ）'!$A60)*('様式Ⅱ（写真データ）'!$I$9:$I$1497))</f>
        <v>0</v>
      </c>
      <c r="M60" s="328">
        <f>SUMPRODUCT(('様式Ⅱ（写真データ）'!$A$9:$A$1497='様式Ⅰ（カメラ設置データ）'!M$33)*('様式Ⅱ（写真データ）'!$G$9:$G$1497='様式Ⅰ（カメラ設置データ）'!$A60)*('様式Ⅱ（写真データ）'!$I$9:$I$1497))</f>
        <v>0</v>
      </c>
      <c r="N60" s="328">
        <f>SUMPRODUCT(('様式Ⅱ（写真データ）'!$A$9:$A$1497='様式Ⅰ（カメラ設置データ）'!N$33)*('様式Ⅱ（写真データ）'!$G$9:$G$1497='様式Ⅰ（カメラ設置データ）'!$A60)*('様式Ⅱ（写真データ）'!$I$9:$I$1497))</f>
        <v>0</v>
      </c>
      <c r="O60" s="328">
        <f>SUMPRODUCT(('様式Ⅱ（写真データ）'!$A$9:$A$1497='様式Ⅰ（カメラ設置データ）'!O$33)*('様式Ⅱ（写真データ）'!$G$9:$G$1497='様式Ⅰ（カメラ設置データ）'!$A60)*('様式Ⅱ（写真データ）'!$I$9:$I$1497))</f>
        <v>0</v>
      </c>
      <c r="P60" s="328">
        <f>SUMPRODUCT(('様式Ⅱ（写真データ）'!$A$9:$A$1497='様式Ⅰ（カメラ設置データ）'!P$33)*('様式Ⅱ（写真データ）'!$G$9:$G$1497='様式Ⅰ（カメラ設置データ）'!$A60)*('様式Ⅱ（写真データ）'!$I$9:$I$1497))</f>
        <v>0</v>
      </c>
      <c r="Q60" s="328">
        <f>SUMPRODUCT(('様式Ⅱ（写真データ）'!$A$9:$A$1497='様式Ⅰ（カメラ設置データ）'!Q$33)*('様式Ⅱ（写真データ）'!$G$9:$G$1497='様式Ⅰ（カメラ設置データ）'!$A60)*('様式Ⅱ（写真データ）'!$I$9:$I$1497))</f>
        <v>0</v>
      </c>
      <c r="R60" s="328">
        <f>SUMPRODUCT(('様式Ⅱ（写真データ）'!$A$9:$A$1497='様式Ⅰ（カメラ設置データ）'!R$33)*('様式Ⅱ（写真データ）'!$G$9:$G$1497='様式Ⅰ（カメラ設置データ）'!$A60)*('様式Ⅱ（写真データ）'!$I$9:$I$1497))</f>
        <v>0</v>
      </c>
      <c r="S60" s="328">
        <f>SUMPRODUCT(('様式Ⅱ（写真データ）'!$A$9:$A$1497='様式Ⅰ（カメラ設置データ）'!S$33)*('様式Ⅱ（写真データ）'!$G$9:$G$1497='様式Ⅰ（カメラ設置データ）'!$A60)*('様式Ⅱ（写真データ）'!$I$9:$I$1497))</f>
        <v>0</v>
      </c>
      <c r="T60" s="328">
        <f>SUMPRODUCT(('様式Ⅱ（写真データ）'!$A$9:$A$1497='様式Ⅰ（カメラ設置データ）'!T$33)*('様式Ⅱ（写真データ）'!$G$9:$G$1497='様式Ⅰ（カメラ設置データ）'!$A60)*('様式Ⅱ（写真データ）'!$I$9:$I$1497))</f>
        <v>0</v>
      </c>
      <c r="U60" s="328">
        <f>SUMPRODUCT(('様式Ⅱ（写真データ）'!$A$9:$A$1497='様式Ⅰ（カメラ設置データ）'!U$33)*('様式Ⅱ（写真データ）'!$G$9:$G$1497='様式Ⅰ（カメラ設置データ）'!$A60)*('様式Ⅱ（写真データ）'!$I$9:$I$1497))</f>
        <v>0</v>
      </c>
      <c r="V60" s="328">
        <f>SUMPRODUCT(('様式Ⅱ（写真データ）'!$A$9:$A$1497='様式Ⅰ（カメラ設置データ）'!V$33)*('様式Ⅱ（写真データ）'!$G$9:$G$1497='様式Ⅰ（カメラ設置データ）'!$A60)*('様式Ⅱ（写真データ）'!$I$9:$I$1497))</f>
        <v>0</v>
      </c>
      <c r="W60" s="328">
        <f>SUMPRODUCT(('様式Ⅱ（写真データ）'!$A$9:$A$1497='様式Ⅰ（カメラ設置データ）'!W$33)*('様式Ⅱ（写真データ）'!$G$9:$G$1497='様式Ⅰ（カメラ設置データ）'!$A60)*('様式Ⅱ（写真データ）'!$I$9:$I$1497))</f>
        <v>0</v>
      </c>
      <c r="X60" s="328">
        <f>SUMPRODUCT(('様式Ⅱ（写真データ）'!$A$9:$A$1497='様式Ⅰ（カメラ設置データ）'!X$33)*('様式Ⅱ（写真データ）'!$G$9:$G$1497='様式Ⅰ（カメラ設置データ）'!$A60)*('様式Ⅱ（写真データ）'!$I$9:$I$1497))</f>
        <v>0</v>
      </c>
      <c r="Y60" s="328">
        <f>SUMPRODUCT(('様式Ⅱ（写真データ）'!$A$9:$A$1497='様式Ⅰ（カメラ設置データ）'!Y$33)*('様式Ⅱ（写真データ）'!$G$9:$G$1497='様式Ⅰ（カメラ設置データ）'!$A60)*('様式Ⅱ（写真データ）'!$I$9:$I$1497))</f>
        <v>0</v>
      </c>
      <c r="Z60" s="328">
        <f>SUMPRODUCT(('様式Ⅱ（写真データ）'!$A$9:$A$1497='様式Ⅰ（カメラ設置データ）'!Z$33)*('様式Ⅱ（写真データ）'!$G$9:$G$1497='様式Ⅰ（カメラ設置データ）'!$A60)*('様式Ⅱ（写真データ）'!$I$9:$I$1497))</f>
        <v>0</v>
      </c>
      <c r="AA60" s="328">
        <f>SUMPRODUCT(('様式Ⅱ（写真データ）'!$A$9:$A$1497='様式Ⅰ（カメラ設置データ）'!AA$33)*('様式Ⅱ（写真データ）'!$G$9:$G$1497='様式Ⅰ（カメラ設置データ）'!$A60)*('様式Ⅱ（写真データ）'!$I$9:$I$1497))</f>
        <v>0</v>
      </c>
      <c r="AB60" s="328">
        <f>SUMPRODUCT(('様式Ⅱ（写真データ）'!$A$9:$A$1497='様式Ⅰ（カメラ設置データ）'!AB$33)*('様式Ⅱ（写真データ）'!$G$9:$G$1497='様式Ⅰ（カメラ設置データ）'!$A60)*('様式Ⅱ（写真データ）'!$I$9:$I$1497))</f>
        <v>0</v>
      </c>
      <c r="AC60" s="328">
        <f>SUMPRODUCT(('様式Ⅱ（写真データ）'!$A$9:$A$1497='様式Ⅰ（カメラ設置データ）'!AC$33)*('様式Ⅱ（写真データ）'!$G$9:$G$1497='様式Ⅰ（カメラ設置データ）'!$A60)*('様式Ⅱ（写真データ）'!$I$9:$I$1497))</f>
        <v>0</v>
      </c>
      <c r="AD60" s="328">
        <f>SUMPRODUCT(('様式Ⅱ（写真データ）'!$A$9:$A$1497='様式Ⅰ（カメラ設置データ）'!AD$33)*('様式Ⅱ（写真データ）'!$G$9:$G$1497='様式Ⅰ（カメラ設置データ）'!$A60)*('様式Ⅱ（写真データ）'!$I$9:$I$1497))</f>
        <v>0</v>
      </c>
      <c r="AE60" s="328">
        <f>SUMPRODUCT(('様式Ⅱ（写真データ）'!$A$9:$A$1497='様式Ⅰ（カメラ設置データ）'!AE$33)*('様式Ⅱ（写真データ）'!$G$9:$G$1497='様式Ⅰ（カメラ設置データ）'!$A60)*('様式Ⅱ（写真データ）'!$I$9:$I$1497))</f>
        <v>0</v>
      </c>
      <c r="AF60" s="328">
        <f>SUMPRODUCT(('様式Ⅱ（写真データ）'!$A$9:$A$1497='様式Ⅰ（カメラ設置データ）'!AF$33)*('様式Ⅱ（写真データ）'!$G$9:$G$1497='様式Ⅰ（カメラ設置データ）'!$A60)*('様式Ⅱ（写真データ）'!$I$9:$I$1497))</f>
        <v>0</v>
      </c>
      <c r="AG60" s="328">
        <f>SUMPRODUCT(('様式Ⅱ（写真データ）'!$A$9:$A$1497='様式Ⅰ（カメラ設置データ）'!AG$33)*('様式Ⅱ（写真データ）'!$G$9:$G$1497='様式Ⅰ（カメラ設置データ）'!$A60)*('様式Ⅱ（写真データ）'!$I$9:$I$1497))</f>
        <v>0</v>
      </c>
      <c r="AH60" s="328">
        <f>SUMPRODUCT(('様式Ⅱ（写真データ）'!$A$9:$A$1497='様式Ⅰ（カメラ設置データ）'!AH$33)*('様式Ⅱ（写真データ）'!$G$9:$G$1497='様式Ⅰ（カメラ設置データ）'!$A60)*('様式Ⅱ（写真データ）'!$I$9:$I$1497))</f>
        <v>0</v>
      </c>
      <c r="AI60" s="328">
        <f>SUMPRODUCT(('様式Ⅱ（写真データ）'!$A$9:$A$1497='様式Ⅰ（カメラ設置データ）'!AI$33)*('様式Ⅱ（写真データ）'!$G$9:$G$1497='様式Ⅰ（カメラ設置データ）'!$A60)*('様式Ⅱ（写真データ）'!$I$9:$I$1497))</f>
        <v>0</v>
      </c>
      <c r="AJ60" s="328">
        <f>SUMPRODUCT(('様式Ⅱ（写真データ）'!$A$9:$A$1497='様式Ⅰ（カメラ設置データ）'!AJ$33)*('様式Ⅱ（写真データ）'!$G$9:$G$1497='様式Ⅰ（カメラ設置データ）'!$A60)*('様式Ⅱ（写真データ）'!$I$9:$I$1497))</f>
        <v>0</v>
      </c>
      <c r="AK60" s="328">
        <f>SUMPRODUCT(('様式Ⅱ（写真データ）'!$A$9:$A$1497='様式Ⅰ（カメラ設置データ）'!AK$33)*('様式Ⅱ（写真データ）'!$G$9:$G$1497='様式Ⅰ（カメラ設置データ）'!$A60)*('様式Ⅱ（写真データ）'!$I$9:$I$1497))</f>
        <v>0</v>
      </c>
      <c r="AL60" s="328">
        <f>SUMPRODUCT(('様式Ⅱ（写真データ）'!$A$9:$A$1497='様式Ⅰ（カメラ設置データ）'!AL$33)*('様式Ⅱ（写真データ）'!$G$9:$G$1497='様式Ⅰ（カメラ設置データ）'!$A60)*('様式Ⅱ（写真データ）'!$I$9:$I$1497))</f>
        <v>0</v>
      </c>
      <c r="AM60" s="328">
        <f>SUMPRODUCT(('様式Ⅱ（写真データ）'!$A$9:$A$1497='様式Ⅰ（カメラ設置データ）'!AM$33)*('様式Ⅱ（写真データ）'!$G$9:$G$1497='様式Ⅰ（カメラ設置データ）'!$A60)*('様式Ⅱ（写真データ）'!$I$9:$I$1497))</f>
        <v>0</v>
      </c>
      <c r="AN60" s="328">
        <f>SUMPRODUCT(('様式Ⅱ（写真データ）'!$A$9:$A$1497='様式Ⅰ（カメラ設置データ）'!AN$33)*('様式Ⅱ（写真データ）'!$G$9:$G$1497='様式Ⅰ（カメラ設置データ）'!$A60)*('様式Ⅱ（写真データ）'!$I$9:$I$1497))</f>
        <v>0</v>
      </c>
      <c r="AO60" s="328">
        <f>SUMPRODUCT(('様式Ⅱ（写真データ）'!$A$9:$A$1497='様式Ⅰ（カメラ設置データ）'!AO$33)*('様式Ⅱ（写真データ）'!$G$9:$G$1497='様式Ⅰ（カメラ設置データ）'!$A60)*('様式Ⅱ（写真データ）'!$I$9:$I$1497))</f>
        <v>0</v>
      </c>
      <c r="AP60" s="328">
        <f>SUMPRODUCT(('様式Ⅱ（写真データ）'!$A$9:$A$1497='様式Ⅰ（カメラ設置データ）'!AP$33)*('様式Ⅱ（写真データ）'!$G$9:$G$1497='様式Ⅰ（カメラ設置データ）'!$A60)*('様式Ⅱ（写真データ）'!$I$9:$I$1497))</f>
        <v>0</v>
      </c>
    </row>
    <row r="61" spans="1:42" s="40" customFormat="1">
      <c r="A61" s="318"/>
      <c r="B61" s="325" t="str">
        <f t="shared" si="4"/>
        <v/>
      </c>
      <c r="C61" s="328">
        <f>SUMPRODUCT(('様式Ⅱ（写真データ）'!$A$9:$A$1497='様式Ⅰ（カメラ設置データ）'!C$33)*('様式Ⅱ（写真データ）'!$G$9:$G$1497='様式Ⅰ（カメラ設置データ）'!$A61)*('様式Ⅱ（写真データ）'!$I$9:$I$1497))</f>
        <v>0</v>
      </c>
      <c r="D61" s="328">
        <f>SUMPRODUCT(('様式Ⅱ（写真データ）'!$A$9:$A$1497='様式Ⅰ（カメラ設置データ）'!D$33)*('様式Ⅱ（写真データ）'!$G$9:$G$1497='様式Ⅰ（カメラ設置データ）'!$A61)*('様式Ⅱ（写真データ）'!$I$9:$I$1497))</f>
        <v>0</v>
      </c>
      <c r="E61" s="328">
        <f>SUMPRODUCT(('様式Ⅱ（写真データ）'!$A$9:$A$1497='様式Ⅰ（カメラ設置データ）'!E$33)*('様式Ⅱ（写真データ）'!$G$9:$G$1497='様式Ⅰ（カメラ設置データ）'!$A61)*('様式Ⅱ（写真データ）'!$I$9:$I$1497))</f>
        <v>0</v>
      </c>
      <c r="F61" s="328">
        <f>SUMPRODUCT(('様式Ⅱ（写真データ）'!$A$9:$A$1497='様式Ⅰ（カメラ設置データ）'!F$33)*('様式Ⅱ（写真データ）'!$G$9:$G$1497='様式Ⅰ（カメラ設置データ）'!$A61)*('様式Ⅱ（写真データ）'!$I$9:$I$1497))</f>
        <v>0</v>
      </c>
      <c r="G61" s="328">
        <f>SUMPRODUCT(('様式Ⅱ（写真データ）'!$A$9:$A$1497='様式Ⅰ（カメラ設置データ）'!G$33)*('様式Ⅱ（写真データ）'!$G$9:$G$1497='様式Ⅰ（カメラ設置データ）'!$A61)*('様式Ⅱ（写真データ）'!$I$9:$I$1497))</f>
        <v>0</v>
      </c>
      <c r="H61" s="328">
        <f>SUMPRODUCT(('様式Ⅱ（写真データ）'!$A$9:$A$1497='様式Ⅰ（カメラ設置データ）'!H$33)*('様式Ⅱ（写真データ）'!$G$9:$G$1497='様式Ⅰ（カメラ設置データ）'!$A61)*('様式Ⅱ（写真データ）'!$I$9:$I$1497))</f>
        <v>0</v>
      </c>
      <c r="I61" s="328">
        <f>SUMPRODUCT(('様式Ⅱ（写真データ）'!$A$9:$A$1497='様式Ⅰ（カメラ設置データ）'!I$33)*('様式Ⅱ（写真データ）'!$G$9:$G$1497='様式Ⅰ（カメラ設置データ）'!$A61)*('様式Ⅱ（写真データ）'!$I$9:$I$1497))</f>
        <v>0</v>
      </c>
      <c r="J61" s="328">
        <f>SUMPRODUCT(('様式Ⅱ（写真データ）'!$A$9:$A$1497='様式Ⅰ（カメラ設置データ）'!J$33)*('様式Ⅱ（写真データ）'!$G$9:$G$1497='様式Ⅰ（カメラ設置データ）'!$A61)*('様式Ⅱ（写真データ）'!$I$9:$I$1497))</f>
        <v>0</v>
      </c>
      <c r="K61" s="328">
        <f>SUMPRODUCT(('様式Ⅱ（写真データ）'!$A$9:$A$1497='様式Ⅰ（カメラ設置データ）'!K$33)*('様式Ⅱ（写真データ）'!$G$9:$G$1497='様式Ⅰ（カメラ設置データ）'!$A61)*('様式Ⅱ（写真データ）'!$I$9:$I$1497))</f>
        <v>0</v>
      </c>
      <c r="L61" s="328">
        <f>SUMPRODUCT(('様式Ⅱ（写真データ）'!$A$9:$A$1497='様式Ⅰ（カメラ設置データ）'!L$33)*('様式Ⅱ（写真データ）'!$G$9:$G$1497='様式Ⅰ（カメラ設置データ）'!$A61)*('様式Ⅱ（写真データ）'!$I$9:$I$1497))</f>
        <v>0</v>
      </c>
      <c r="M61" s="328">
        <f>SUMPRODUCT(('様式Ⅱ（写真データ）'!$A$9:$A$1497='様式Ⅰ（カメラ設置データ）'!M$33)*('様式Ⅱ（写真データ）'!$G$9:$G$1497='様式Ⅰ（カメラ設置データ）'!$A61)*('様式Ⅱ（写真データ）'!$I$9:$I$1497))</f>
        <v>0</v>
      </c>
      <c r="N61" s="328">
        <f>SUMPRODUCT(('様式Ⅱ（写真データ）'!$A$9:$A$1497='様式Ⅰ（カメラ設置データ）'!N$33)*('様式Ⅱ（写真データ）'!$G$9:$G$1497='様式Ⅰ（カメラ設置データ）'!$A61)*('様式Ⅱ（写真データ）'!$I$9:$I$1497))</f>
        <v>0</v>
      </c>
      <c r="O61" s="328">
        <f>SUMPRODUCT(('様式Ⅱ（写真データ）'!$A$9:$A$1497='様式Ⅰ（カメラ設置データ）'!O$33)*('様式Ⅱ（写真データ）'!$G$9:$G$1497='様式Ⅰ（カメラ設置データ）'!$A61)*('様式Ⅱ（写真データ）'!$I$9:$I$1497))</f>
        <v>0</v>
      </c>
      <c r="P61" s="328">
        <f>SUMPRODUCT(('様式Ⅱ（写真データ）'!$A$9:$A$1497='様式Ⅰ（カメラ設置データ）'!P$33)*('様式Ⅱ（写真データ）'!$G$9:$G$1497='様式Ⅰ（カメラ設置データ）'!$A61)*('様式Ⅱ（写真データ）'!$I$9:$I$1497))</f>
        <v>0</v>
      </c>
      <c r="Q61" s="328">
        <f>SUMPRODUCT(('様式Ⅱ（写真データ）'!$A$9:$A$1497='様式Ⅰ（カメラ設置データ）'!Q$33)*('様式Ⅱ（写真データ）'!$G$9:$G$1497='様式Ⅰ（カメラ設置データ）'!$A61)*('様式Ⅱ（写真データ）'!$I$9:$I$1497))</f>
        <v>0</v>
      </c>
      <c r="R61" s="328">
        <f>SUMPRODUCT(('様式Ⅱ（写真データ）'!$A$9:$A$1497='様式Ⅰ（カメラ設置データ）'!R$33)*('様式Ⅱ（写真データ）'!$G$9:$G$1497='様式Ⅰ（カメラ設置データ）'!$A61)*('様式Ⅱ（写真データ）'!$I$9:$I$1497))</f>
        <v>0</v>
      </c>
      <c r="S61" s="328">
        <f>SUMPRODUCT(('様式Ⅱ（写真データ）'!$A$9:$A$1497='様式Ⅰ（カメラ設置データ）'!S$33)*('様式Ⅱ（写真データ）'!$G$9:$G$1497='様式Ⅰ（カメラ設置データ）'!$A61)*('様式Ⅱ（写真データ）'!$I$9:$I$1497))</f>
        <v>0</v>
      </c>
      <c r="T61" s="328">
        <f>SUMPRODUCT(('様式Ⅱ（写真データ）'!$A$9:$A$1497='様式Ⅰ（カメラ設置データ）'!T$33)*('様式Ⅱ（写真データ）'!$G$9:$G$1497='様式Ⅰ（カメラ設置データ）'!$A61)*('様式Ⅱ（写真データ）'!$I$9:$I$1497))</f>
        <v>0</v>
      </c>
      <c r="U61" s="328">
        <f>SUMPRODUCT(('様式Ⅱ（写真データ）'!$A$9:$A$1497='様式Ⅰ（カメラ設置データ）'!U$33)*('様式Ⅱ（写真データ）'!$G$9:$G$1497='様式Ⅰ（カメラ設置データ）'!$A61)*('様式Ⅱ（写真データ）'!$I$9:$I$1497))</f>
        <v>0</v>
      </c>
      <c r="V61" s="328">
        <f>SUMPRODUCT(('様式Ⅱ（写真データ）'!$A$9:$A$1497='様式Ⅰ（カメラ設置データ）'!V$33)*('様式Ⅱ（写真データ）'!$G$9:$G$1497='様式Ⅰ（カメラ設置データ）'!$A61)*('様式Ⅱ（写真データ）'!$I$9:$I$1497))</f>
        <v>0</v>
      </c>
      <c r="W61" s="328">
        <f>SUMPRODUCT(('様式Ⅱ（写真データ）'!$A$9:$A$1497='様式Ⅰ（カメラ設置データ）'!W$33)*('様式Ⅱ（写真データ）'!$G$9:$G$1497='様式Ⅰ（カメラ設置データ）'!$A61)*('様式Ⅱ（写真データ）'!$I$9:$I$1497))</f>
        <v>0</v>
      </c>
      <c r="X61" s="328">
        <f>SUMPRODUCT(('様式Ⅱ（写真データ）'!$A$9:$A$1497='様式Ⅰ（カメラ設置データ）'!X$33)*('様式Ⅱ（写真データ）'!$G$9:$G$1497='様式Ⅰ（カメラ設置データ）'!$A61)*('様式Ⅱ（写真データ）'!$I$9:$I$1497))</f>
        <v>0</v>
      </c>
      <c r="Y61" s="328">
        <f>SUMPRODUCT(('様式Ⅱ（写真データ）'!$A$9:$A$1497='様式Ⅰ（カメラ設置データ）'!Y$33)*('様式Ⅱ（写真データ）'!$G$9:$G$1497='様式Ⅰ（カメラ設置データ）'!$A61)*('様式Ⅱ（写真データ）'!$I$9:$I$1497))</f>
        <v>0</v>
      </c>
      <c r="Z61" s="328">
        <f>SUMPRODUCT(('様式Ⅱ（写真データ）'!$A$9:$A$1497='様式Ⅰ（カメラ設置データ）'!Z$33)*('様式Ⅱ（写真データ）'!$G$9:$G$1497='様式Ⅰ（カメラ設置データ）'!$A61)*('様式Ⅱ（写真データ）'!$I$9:$I$1497))</f>
        <v>0</v>
      </c>
      <c r="AA61" s="328">
        <f>SUMPRODUCT(('様式Ⅱ（写真データ）'!$A$9:$A$1497='様式Ⅰ（カメラ設置データ）'!AA$33)*('様式Ⅱ（写真データ）'!$G$9:$G$1497='様式Ⅰ（カメラ設置データ）'!$A61)*('様式Ⅱ（写真データ）'!$I$9:$I$1497))</f>
        <v>0</v>
      </c>
      <c r="AB61" s="328">
        <f>SUMPRODUCT(('様式Ⅱ（写真データ）'!$A$9:$A$1497='様式Ⅰ（カメラ設置データ）'!AB$33)*('様式Ⅱ（写真データ）'!$G$9:$G$1497='様式Ⅰ（カメラ設置データ）'!$A61)*('様式Ⅱ（写真データ）'!$I$9:$I$1497))</f>
        <v>0</v>
      </c>
      <c r="AC61" s="328">
        <f>SUMPRODUCT(('様式Ⅱ（写真データ）'!$A$9:$A$1497='様式Ⅰ（カメラ設置データ）'!AC$33)*('様式Ⅱ（写真データ）'!$G$9:$G$1497='様式Ⅰ（カメラ設置データ）'!$A61)*('様式Ⅱ（写真データ）'!$I$9:$I$1497))</f>
        <v>0</v>
      </c>
      <c r="AD61" s="328">
        <f>SUMPRODUCT(('様式Ⅱ（写真データ）'!$A$9:$A$1497='様式Ⅰ（カメラ設置データ）'!AD$33)*('様式Ⅱ（写真データ）'!$G$9:$G$1497='様式Ⅰ（カメラ設置データ）'!$A61)*('様式Ⅱ（写真データ）'!$I$9:$I$1497))</f>
        <v>0</v>
      </c>
      <c r="AE61" s="328">
        <f>SUMPRODUCT(('様式Ⅱ（写真データ）'!$A$9:$A$1497='様式Ⅰ（カメラ設置データ）'!AE$33)*('様式Ⅱ（写真データ）'!$G$9:$G$1497='様式Ⅰ（カメラ設置データ）'!$A61)*('様式Ⅱ（写真データ）'!$I$9:$I$1497))</f>
        <v>0</v>
      </c>
      <c r="AF61" s="328">
        <f>SUMPRODUCT(('様式Ⅱ（写真データ）'!$A$9:$A$1497='様式Ⅰ（カメラ設置データ）'!AF$33)*('様式Ⅱ（写真データ）'!$G$9:$G$1497='様式Ⅰ（カメラ設置データ）'!$A61)*('様式Ⅱ（写真データ）'!$I$9:$I$1497))</f>
        <v>0</v>
      </c>
      <c r="AG61" s="328">
        <f>SUMPRODUCT(('様式Ⅱ（写真データ）'!$A$9:$A$1497='様式Ⅰ（カメラ設置データ）'!AG$33)*('様式Ⅱ（写真データ）'!$G$9:$G$1497='様式Ⅰ（カメラ設置データ）'!$A61)*('様式Ⅱ（写真データ）'!$I$9:$I$1497))</f>
        <v>0</v>
      </c>
      <c r="AH61" s="328">
        <f>SUMPRODUCT(('様式Ⅱ（写真データ）'!$A$9:$A$1497='様式Ⅰ（カメラ設置データ）'!AH$33)*('様式Ⅱ（写真データ）'!$G$9:$G$1497='様式Ⅰ（カメラ設置データ）'!$A61)*('様式Ⅱ（写真データ）'!$I$9:$I$1497))</f>
        <v>0</v>
      </c>
      <c r="AI61" s="328">
        <f>SUMPRODUCT(('様式Ⅱ（写真データ）'!$A$9:$A$1497='様式Ⅰ（カメラ設置データ）'!AI$33)*('様式Ⅱ（写真データ）'!$G$9:$G$1497='様式Ⅰ（カメラ設置データ）'!$A61)*('様式Ⅱ（写真データ）'!$I$9:$I$1497))</f>
        <v>0</v>
      </c>
      <c r="AJ61" s="328">
        <f>SUMPRODUCT(('様式Ⅱ（写真データ）'!$A$9:$A$1497='様式Ⅰ（カメラ設置データ）'!AJ$33)*('様式Ⅱ（写真データ）'!$G$9:$G$1497='様式Ⅰ（カメラ設置データ）'!$A61)*('様式Ⅱ（写真データ）'!$I$9:$I$1497))</f>
        <v>0</v>
      </c>
      <c r="AK61" s="328">
        <f>SUMPRODUCT(('様式Ⅱ（写真データ）'!$A$9:$A$1497='様式Ⅰ（カメラ設置データ）'!AK$33)*('様式Ⅱ（写真データ）'!$G$9:$G$1497='様式Ⅰ（カメラ設置データ）'!$A61)*('様式Ⅱ（写真データ）'!$I$9:$I$1497))</f>
        <v>0</v>
      </c>
      <c r="AL61" s="328">
        <f>SUMPRODUCT(('様式Ⅱ（写真データ）'!$A$9:$A$1497='様式Ⅰ（カメラ設置データ）'!AL$33)*('様式Ⅱ（写真データ）'!$G$9:$G$1497='様式Ⅰ（カメラ設置データ）'!$A61)*('様式Ⅱ（写真データ）'!$I$9:$I$1497))</f>
        <v>0</v>
      </c>
      <c r="AM61" s="328">
        <f>SUMPRODUCT(('様式Ⅱ（写真データ）'!$A$9:$A$1497='様式Ⅰ（カメラ設置データ）'!AM$33)*('様式Ⅱ（写真データ）'!$G$9:$G$1497='様式Ⅰ（カメラ設置データ）'!$A61)*('様式Ⅱ（写真データ）'!$I$9:$I$1497))</f>
        <v>0</v>
      </c>
      <c r="AN61" s="328">
        <f>SUMPRODUCT(('様式Ⅱ（写真データ）'!$A$9:$A$1497='様式Ⅰ（カメラ設置データ）'!AN$33)*('様式Ⅱ（写真データ）'!$G$9:$G$1497='様式Ⅰ（カメラ設置データ）'!$A61)*('様式Ⅱ（写真データ）'!$I$9:$I$1497))</f>
        <v>0</v>
      </c>
      <c r="AO61" s="328">
        <f>SUMPRODUCT(('様式Ⅱ（写真データ）'!$A$9:$A$1497='様式Ⅰ（カメラ設置データ）'!AO$33)*('様式Ⅱ（写真データ）'!$G$9:$G$1497='様式Ⅰ（カメラ設置データ）'!$A61)*('様式Ⅱ（写真データ）'!$I$9:$I$1497))</f>
        <v>0</v>
      </c>
      <c r="AP61" s="328">
        <f>SUMPRODUCT(('様式Ⅱ（写真データ）'!$A$9:$A$1497='様式Ⅰ（カメラ設置データ）'!AP$33)*('様式Ⅱ（写真データ）'!$G$9:$G$1497='様式Ⅰ（カメラ設置データ）'!$A61)*('様式Ⅱ（写真データ）'!$I$9:$I$1497))</f>
        <v>0</v>
      </c>
    </row>
    <row r="62" spans="1:42" s="40" customFormat="1">
      <c r="A62" s="318"/>
      <c r="B62" s="325" t="str">
        <f t="shared" si="4"/>
        <v/>
      </c>
      <c r="C62" s="328">
        <f>SUMPRODUCT(('様式Ⅱ（写真データ）'!$A$9:$A$1497='様式Ⅰ（カメラ設置データ）'!C$33)*('様式Ⅱ（写真データ）'!$G$9:$G$1497='様式Ⅰ（カメラ設置データ）'!$A62)*('様式Ⅱ（写真データ）'!$I$9:$I$1497))</f>
        <v>0</v>
      </c>
      <c r="D62" s="328">
        <f>SUMPRODUCT(('様式Ⅱ（写真データ）'!$A$9:$A$1497='様式Ⅰ（カメラ設置データ）'!D$33)*('様式Ⅱ（写真データ）'!$G$9:$G$1497='様式Ⅰ（カメラ設置データ）'!$A62)*('様式Ⅱ（写真データ）'!$I$9:$I$1497))</f>
        <v>0</v>
      </c>
      <c r="E62" s="328">
        <f>SUMPRODUCT(('様式Ⅱ（写真データ）'!$A$9:$A$1497='様式Ⅰ（カメラ設置データ）'!E$33)*('様式Ⅱ（写真データ）'!$G$9:$G$1497='様式Ⅰ（カメラ設置データ）'!$A62)*('様式Ⅱ（写真データ）'!$I$9:$I$1497))</f>
        <v>0</v>
      </c>
      <c r="F62" s="328">
        <f>SUMPRODUCT(('様式Ⅱ（写真データ）'!$A$9:$A$1497='様式Ⅰ（カメラ設置データ）'!F$33)*('様式Ⅱ（写真データ）'!$G$9:$G$1497='様式Ⅰ（カメラ設置データ）'!$A62)*('様式Ⅱ（写真データ）'!$I$9:$I$1497))</f>
        <v>0</v>
      </c>
      <c r="G62" s="328">
        <f>SUMPRODUCT(('様式Ⅱ（写真データ）'!$A$9:$A$1497='様式Ⅰ（カメラ設置データ）'!G$33)*('様式Ⅱ（写真データ）'!$G$9:$G$1497='様式Ⅰ（カメラ設置データ）'!$A62)*('様式Ⅱ（写真データ）'!$I$9:$I$1497))</f>
        <v>0</v>
      </c>
      <c r="H62" s="328">
        <f>SUMPRODUCT(('様式Ⅱ（写真データ）'!$A$9:$A$1497='様式Ⅰ（カメラ設置データ）'!H$33)*('様式Ⅱ（写真データ）'!$G$9:$G$1497='様式Ⅰ（カメラ設置データ）'!$A62)*('様式Ⅱ（写真データ）'!$I$9:$I$1497))</f>
        <v>0</v>
      </c>
      <c r="I62" s="328">
        <f>SUMPRODUCT(('様式Ⅱ（写真データ）'!$A$9:$A$1497='様式Ⅰ（カメラ設置データ）'!I$33)*('様式Ⅱ（写真データ）'!$G$9:$G$1497='様式Ⅰ（カメラ設置データ）'!$A62)*('様式Ⅱ（写真データ）'!$I$9:$I$1497))</f>
        <v>0</v>
      </c>
      <c r="J62" s="328">
        <f>SUMPRODUCT(('様式Ⅱ（写真データ）'!$A$9:$A$1497='様式Ⅰ（カメラ設置データ）'!J$33)*('様式Ⅱ（写真データ）'!$G$9:$G$1497='様式Ⅰ（カメラ設置データ）'!$A62)*('様式Ⅱ（写真データ）'!$I$9:$I$1497))</f>
        <v>0</v>
      </c>
      <c r="K62" s="328">
        <f>SUMPRODUCT(('様式Ⅱ（写真データ）'!$A$9:$A$1497='様式Ⅰ（カメラ設置データ）'!K$33)*('様式Ⅱ（写真データ）'!$G$9:$G$1497='様式Ⅰ（カメラ設置データ）'!$A62)*('様式Ⅱ（写真データ）'!$I$9:$I$1497))</f>
        <v>0</v>
      </c>
      <c r="L62" s="328">
        <f>SUMPRODUCT(('様式Ⅱ（写真データ）'!$A$9:$A$1497='様式Ⅰ（カメラ設置データ）'!L$33)*('様式Ⅱ（写真データ）'!$G$9:$G$1497='様式Ⅰ（カメラ設置データ）'!$A62)*('様式Ⅱ（写真データ）'!$I$9:$I$1497))</f>
        <v>0</v>
      </c>
      <c r="M62" s="328">
        <f>SUMPRODUCT(('様式Ⅱ（写真データ）'!$A$9:$A$1497='様式Ⅰ（カメラ設置データ）'!M$33)*('様式Ⅱ（写真データ）'!$G$9:$G$1497='様式Ⅰ（カメラ設置データ）'!$A62)*('様式Ⅱ（写真データ）'!$I$9:$I$1497))</f>
        <v>0</v>
      </c>
      <c r="N62" s="328">
        <f>SUMPRODUCT(('様式Ⅱ（写真データ）'!$A$9:$A$1497='様式Ⅰ（カメラ設置データ）'!N$33)*('様式Ⅱ（写真データ）'!$G$9:$G$1497='様式Ⅰ（カメラ設置データ）'!$A62)*('様式Ⅱ（写真データ）'!$I$9:$I$1497))</f>
        <v>0</v>
      </c>
      <c r="O62" s="328">
        <f>SUMPRODUCT(('様式Ⅱ（写真データ）'!$A$9:$A$1497='様式Ⅰ（カメラ設置データ）'!O$33)*('様式Ⅱ（写真データ）'!$G$9:$G$1497='様式Ⅰ（カメラ設置データ）'!$A62)*('様式Ⅱ（写真データ）'!$I$9:$I$1497))</f>
        <v>0</v>
      </c>
      <c r="P62" s="328">
        <f>SUMPRODUCT(('様式Ⅱ（写真データ）'!$A$9:$A$1497='様式Ⅰ（カメラ設置データ）'!P$33)*('様式Ⅱ（写真データ）'!$G$9:$G$1497='様式Ⅰ（カメラ設置データ）'!$A62)*('様式Ⅱ（写真データ）'!$I$9:$I$1497))</f>
        <v>0</v>
      </c>
      <c r="Q62" s="328">
        <f>SUMPRODUCT(('様式Ⅱ（写真データ）'!$A$9:$A$1497='様式Ⅰ（カメラ設置データ）'!Q$33)*('様式Ⅱ（写真データ）'!$G$9:$G$1497='様式Ⅰ（カメラ設置データ）'!$A62)*('様式Ⅱ（写真データ）'!$I$9:$I$1497))</f>
        <v>0</v>
      </c>
      <c r="R62" s="328">
        <f>SUMPRODUCT(('様式Ⅱ（写真データ）'!$A$9:$A$1497='様式Ⅰ（カメラ設置データ）'!R$33)*('様式Ⅱ（写真データ）'!$G$9:$G$1497='様式Ⅰ（カメラ設置データ）'!$A62)*('様式Ⅱ（写真データ）'!$I$9:$I$1497))</f>
        <v>0</v>
      </c>
      <c r="S62" s="328">
        <f>SUMPRODUCT(('様式Ⅱ（写真データ）'!$A$9:$A$1497='様式Ⅰ（カメラ設置データ）'!S$33)*('様式Ⅱ（写真データ）'!$G$9:$G$1497='様式Ⅰ（カメラ設置データ）'!$A62)*('様式Ⅱ（写真データ）'!$I$9:$I$1497))</f>
        <v>0</v>
      </c>
      <c r="T62" s="328">
        <f>SUMPRODUCT(('様式Ⅱ（写真データ）'!$A$9:$A$1497='様式Ⅰ（カメラ設置データ）'!T$33)*('様式Ⅱ（写真データ）'!$G$9:$G$1497='様式Ⅰ（カメラ設置データ）'!$A62)*('様式Ⅱ（写真データ）'!$I$9:$I$1497))</f>
        <v>0</v>
      </c>
      <c r="U62" s="328">
        <f>SUMPRODUCT(('様式Ⅱ（写真データ）'!$A$9:$A$1497='様式Ⅰ（カメラ設置データ）'!U$33)*('様式Ⅱ（写真データ）'!$G$9:$G$1497='様式Ⅰ（カメラ設置データ）'!$A62)*('様式Ⅱ（写真データ）'!$I$9:$I$1497))</f>
        <v>0</v>
      </c>
      <c r="V62" s="328">
        <f>SUMPRODUCT(('様式Ⅱ（写真データ）'!$A$9:$A$1497='様式Ⅰ（カメラ設置データ）'!V$33)*('様式Ⅱ（写真データ）'!$G$9:$G$1497='様式Ⅰ（カメラ設置データ）'!$A62)*('様式Ⅱ（写真データ）'!$I$9:$I$1497))</f>
        <v>0</v>
      </c>
      <c r="W62" s="328">
        <f>SUMPRODUCT(('様式Ⅱ（写真データ）'!$A$9:$A$1497='様式Ⅰ（カメラ設置データ）'!W$33)*('様式Ⅱ（写真データ）'!$G$9:$G$1497='様式Ⅰ（カメラ設置データ）'!$A62)*('様式Ⅱ（写真データ）'!$I$9:$I$1497))</f>
        <v>0</v>
      </c>
      <c r="X62" s="328">
        <f>SUMPRODUCT(('様式Ⅱ（写真データ）'!$A$9:$A$1497='様式Ⅰ（カメラ設置データ）'!X$33)*('様式Ⅱ（写真データ）'!$G$9:$G$1497='様式Ⅰ（カメラ設置データ）'!$A62)*('様式Ⅱ（写真データ）'!$I$9:$I$1497))</f>
        <v>0</v>
      </c>
      <c r="Y62" s="328">
        <f>SUMPRODUCT(('様式Ⅱ（写真データ）'!$A$9:$A$1497='様式Ⅰ（カメラ設置データ）'!Y$33)*('様式Ⅱ（写真データ）'!$G$9:$G$1497='様式Ⅰ（カメラ設置データ）'!$A62)*('様式Ⅱ（写真データ）'!$I$9:$I$1497))</f>
        <v>0</v>
      </c>
      <c r="Z62" s="328">
        <f>SUMPRODUCT(('様式Ⅱ（写真データ）'!$A$9:$A$1497='様式Ⅰ（カメラ設置データ）'!Z$33)*('様式Ⅱ（写真データ）'!$G$9:$G$1497='様式Ⅰ（カメラ設置データ）'!$A62)*('様式Ⅱ（写真データ）'!$I$9:$I$1497))</f>
        <v>0</v>
      </c>
      <c r="AA62" s="328">
        <f>SUMPRODUCT(('様式Ⅱ（写真データ）'!$A$9:$A$1497='様式Ⅰ（カメラ設置データ）'!AA$33)*('様式Ⅱ（写真データ）'!$G$9:$G$1497='様式Ⅰ（カメラ設置データ）'!$A62)*('様式Ⅱ（写真データ）'!$I$9:$I$1497))</f>
        <v>0</v>
      </c>
      <c r="AB62" s="328">
        <f>SUMPRODUCT(('様式Ⅱ（写真データ）'!$A$9:$A$1497='様式Ⅰ（カメラ設置データ）'!AB$33)*('様式Ⅱ（写真データ）'!$G$9:$G$1497='様式Ⅰ（カメラ設置データ）'!$A62)*('様式Ⅱ（写真データ）'!$I$9:$I$1497))</f>
        <v>0</v>
      </c>
      <c r="AC62" s="328">
        <f>SUMPRODUCT(('様式Ⅱ（写真データ）'!$A$9:$A$1497='様式Ⅰ（カメラ設置データ）'!AC$33)*('様式Ⅱ（写真データ）'!$G$9:$G$1497='様式Ⅰ（カメラ設置データ）'!$A62)*('様式Ⅱ（写真データ）'!$I$9:$I$1497))</f>
        <v>0</v>
      </c>
      <c r="AD62" s="328">
        <f>SUMPRODUCT(('様式Ⅱ（写真データ）'!$A$9:$A$1497='様式Ⅰ（カメラ設置データ）'!AD$33)*('様式Ⅱ（写真データ）'!$G$9:$G$1497='様式Ⅰ（カメラ設置データ）'!$A62)*('様式Ⅱ（写真データ）'!$I$9:$I$1497))</f>
        <v>0</v>
      </c>
      <c r="AE62" s="328">
        <f>SUMPRODUCT(('様式Ⅱ（写真データ）'!$A$9:$A$1497='様式Ⅰ（カメラ設置データ）'!AE$33)*('様式Ⅱ（写真データ）'!$G$9:$G$1497='様式Ⅰ（カメラ設置データ）'!$A62)*('様式Ⅱ（写真データ）'!$I$9:$I$1497))</f>
        <v>0</v>
      </c>
      <c r="AF62" s="328">
        <f>SUMPRODUCT(('様式Ⅱ（写真データ）'!$A$9:$A$1497='様式Ⅰ（カメラ設置データ）'!AF$33)*('様式Ⅱ（写真データ）'!$G$9:$G$1497='様式Ⅰ（カメラ設置データ）'!$A62)*('様式Ⅱ（写真データ）'!$I$9:$I$1497))</f>
        <v>0</v>
      </c>
      <c r="AG62" s="328">
        <f>SUMPRODUCT(('様式Ⅱ（写真データ）'!$A$9:$A$1497='様式Ⅰ（カメラ設置データ）'!AG$33)*('様式Ⅱ（写真データ）'!$G$9:$G$1497='様式Ⅰ（カメラ設置データ）'!$A62)*('様式Ⅱ（写真データ）'!$I$9:$I$1497))</f>
        <v>0</v>
      </c>
      <c r="AH62" s="328">
        <f>SUMPRODUCT(('様式Ⅱ（写真データ）'!$A$9:$A$1497='様式Ⅰ（カメラ設置データ）'!AH$33)*('様式Ⅱ（写真データ）'!$G$9:$G$1497='様式Ⅰ（カメラ設置データ）'!$A62)*('様式Ⅱ（写真データ）'!$I$9:$I$1497))</f>
        <v>0</v>
      </c>
      <c r="AI62" s="328">
        <f>SUMPRODUCT(('様式Ⅱ（写真データ）'!$A$9:$A$1497='様式Ⅰ（カメラ設置データ）'!AI$33)*('様式Ⅱ（写真データ）'!$G$9:$G$1497='様式Ⅰ（カメラ設置データ）'!$A62)*('様式Ⅱ（写真データ）'!$I$9:$I$1497))</f>
        <v>0</v>
      </c>
      <c r="AJ62" s="328">
        <f>SUMPRODUCT(('様式Ⅱ（写真データ）'!$A$9:$A$1497='様式Ⅰ（カメラ設置データ）'!AJ$33)*('様式Ⅱ（写真データ）'!$G$9:$G$1497='様式Ⅰ（カメラ設置データ）'!$A62)*('様式Ⅱ（写真データ）'!$I$9:$I$1497))</f>
        <v>0</v>
      </c>
      <c r="AK62" s="328">
        <f>SUMPRODUCT(('様式Ⅱ（写真データ）'!$A$9:$A$1497='様式Ⅰ（カメラ設置データ）'!AK$33)*('様式Ⅱ（写真データ）'!$G$9:$G$1497='様式Ⅰ（カメラ設置データ）'!$A62)*('様式Ⅱ（写真データ）'!$I$9:$I$1497))</f>
        <v>0</v>
      </c>
      <c r="AL62" s="328">
        <f>SUMPRODUCT(('様式Ⅱ（写真データ）'!$A$9:$A$1497='様式Ⅰ（カメラ設置データ）'!AL$33)*('様式Ⅱ（写真データ）'!$G$9:$G$1497='様式Ⅰ（カメラ設置データ）'!$A62)*('様式Ⅱ（写真データ）'!$I$9:$I$1497))</f>
        <v>0</v>
      </c>
      <c r="AM62" s="328">
        <f>SUMPRODUCT(('様式Ⅱ（写真データ）'!$A$9:$A$1497='様式Ⅰ（カメラ設置データ）'!AM$33)*('様式Ⅱ（写真データ）'!$G$9:$G$1497='様式Ⅰ（カメラ設置データ）'!$A62)*('様式Ⅱ（写真データ）'!$I$9:$I$1497))</f>
        <v>0</v>
      </c>
      <c r="AN62" s="328">
        <f>SUMPRODUCT(('様式Ⅱ（写真データ）'!$A$9:$A$1497='様式Ⅰ（カメラ設置データ）'!AN$33)*('様式Ⅱ（写真データ）'!$G$9:$G$1497='様式Ⅰ（カメラ設置データ）'!$A62)*('様式Ⅱ（写真データ）'!$I$9:$I$1497))</f>
        <v>0</v>
      </c>
      <c r="AO62" s="328">
        <f>SUMPRODUCT(('様式Ⅱ（写真データ）'!$A$9:$A$1497='様式Ⅰ（カメラ設置データ）'!AO$33)*('様式Ⅱ（写真データ）'!$G$9:$G$1497='様式Ⅰ（カメラ設置データ）'!$A62)*('様式Ⅱ（写真データ）'!$I$9:$I$1497))</f>
        <v>0</v>
      </c>
      <c r="AP62" s="328">
        <f>SUMPRODUCT(('様式Ⅱ（写真データ）'!$A$9:$A$1497='様式Ⅰ（カメラ設置データ）'!AP$33)*('様式Ⅱ（写真データ）'!$G$9:$G$1497='様式Ⅰ（カメラ設置データ）'!$A62)*('様式Ⅱ（写真データ）'!$I$9:$I$1497))</f>
        <v>0</v>
      </c>
    </row>
    <row r="63" spans="1:42" s="40" customFormat="1">
      <c r="A63" s="318"/>
      <c r="B63" s="325" t="str">
        <f t="shared" si="4"/>
        <v/>
      </c>
      <c r="C63" s="328">
        <f>SUMPRODUCT(('様式Ⅱ（写真データ）'!$A$9:$A$1497='様式Ⅰ（カメラ設置データ）'!C$33)*('様式Ⅱ（写真データ）'!$G$9:$G$1497='様式Ⅰ（カメラ設置データ）'!$A63)*('様式Ⅱ（写真データ）'!$I$9:$I$1497))</f>
        <v>0</v>
      </c>
      <c r="D63" s="328">
        <f>SUMPRODUCT(('様式Ⅱ（写真データ）'!$A$9:$A$1497='様式Ⅰ（カメラ設置データ）'!D$33)*('様式Ⅱ（写真データ）'!$G$9:$G$1497='様式Ⅰ（カメラ設置データ）'!$A63)*('様式Ⅱ（写真データ）'!$I$9:$I$1497))</f>
        <v>0</v>
      </c>
      <c r="E63" s="328">
        <f>SUMPRODUCT(('様式Ⅱ（写真データ）'!$A$9:$A$1497='様式Ⅰ（カメラ設置データ）'!E$33)*('様式Ⅱ（写真データ）'!$G$9:$G$1497='様式Ⅰ（カメラ設置データ）'!$A63)*('様式Ⅱ（写真データ）'!$I$9:$I$1497))</f>
        <v>0</v>
      </c>
      <c r="F63" s="328">
        <f>SUMPRODUCT(('様式Ⅱ（写真データ）'!$A$9:$A$1497='様式Ⅰ（カメラ設置データ）'!F$33)*('様式Ⅱ（写真データ）'!$G$9:$G$1497='様式Ⅰ（カメラ設置データ）'!$A63)*('様式Ⅱ（写真データ）'!$I$9:$I$1497))</f>
        <v>0</v>
      </c>
      <c r="G63" s="328">
        <f>SUMPRODUCT(('様式Ⅱ（写真データ）'!$A$9:$A$1497='様式Ⅰ（カメラ設置データ）'!G$33)*('様式Ⅱ（写真データ）'!$G$9:$G$1497='様式Ⅰ（カメラ設置データ）'!$A63)*('様式Ⅱ（写真データ）'!$I$9:$I$1497))</f>
        <v>0</v>
      </c>
      <c r="H63" s="328">
        <f>SUMPRODUCT(('様式Ⅱ（写真データ）'!$A$9:$A$1497='様式Ⅰ（カメラ設置データ）'!H$33)*('様式Ⅱ（写真データ）'!$G$9:$G$1497='様式Ⅰ（カメラ設置データ）'!$A63)*('様式Ⅱ（写真データ）'!$I$9:$I$1497))</f>
        <v>0</v>
      </c>
      <c r="I63" s="328">
        <f>SUMPRODUCT(('様式Ⅱ（写真データ）'!$A$9:$A$1497='様式Ⅰ（カメラ設置データ）'!I$33)*('様式Ⅱ（写真データ）'!$G$9:$G$1497='様式Ⅰ（カメラ設置データ）'!$A63)*('様式Ⅱ（写真データ）'!$I$9:$I$1497))</f>
        <v>0</v>
      </c>
      <c r="J63" s="328">
        <f>SUMPRODUCT(('様式Ⅱ（写真データ）'!$A$9:$A$1497='様式Ⅰ（カメラ設置データ）'!J$33)*('様式Ⅱ（写真データ）'!$G$9:$G$1497='様式Ⅰ（カメラ設置データ）'!$A63)*('様式Ⅱ（写真データ）'!$I$9:$I$1497))</f>
        <v>0</v>
      </c>
      <c r="K63" s="328">
        <f>SUMPRODUCT(('様式Ⅱ（写真データ）'!$A$9:$A$1497='様式Ⅰ（カメラ設置データ）'!K$33)*('様式Ⅱ（写真データ）'!$G$9:$G$1497='様式Ⅰ（カメラ設置データ）'!$A63)*('様式Ⅱ（写真データ）'!$I$9:$I$1497))</f>
        <v>0</v>
      </c>
      <c r="L63" s="328">
        <f>SUMPRODUCT(('様式Ⅱ（写真データ）'!$A$9:$A$1497='様式Ⅰ（カメラ設置データ）'!L$33)*('様式Ⅱ（写真データ）'!$G$9:$G$1497='様式Ⅰ（カメラ設置データ）'!$A63)*('様式Ⅱ（写真データ）'!$I$9:$I$1497))</f>
        <v>0</v>
      </c>
      <c r="M63" s="328">
        <f>SUMPRODUCT(('様式Ⅱ（写真データ）'!$A$9:$A$1497='様式Ⅰ（カメラ設置データ）'!M$33)*('様式Ⅱ（写真データ）'!$G$9:$G$1497='様式Ⅰ（カメラ設置データ）'!$A63)*('様式Ⅱ（写真データ）'!$I$9:$I$1497))</f>
        <v>0</v>
      </c>
      <c r="N63" s="328">
        <f>SUMPRODUCT(('様式Ⅱ（写真データ）'!$A$9:$A$1497='様式Ⅰ（カメラ設置データ）'!N$33)*('様式Ⅱ（写真データ）'!$G$9:$G$1497='様式Ⅰ（カメラ設置データ）'!$A63)*('様式Ⅱ（写真データ）'!$I$9:$I$1497))</f>
        <v>0</v>
      </c>
      <c r="O63" s="328">
        <f>SUMPRODUCT(('様式Ⅱ（写真データ）'!$A$9:$A$1497='様式Ⅰ（カメラ設置データ）'!O$33)*('様式Ⅱ（写真データ）'!$G$9:$G$1497='様式Ⅰ（カメラ設置データ）'!$A63)*('様式Ⅱ（写真データ）'!$I$9:$I$1497))</f>
        <v>0</v>
      </c>
      <c r="P63" s="328">
        <f>SUMPRODUCT(('様式Ⅱ（写真データ）'!$A$9:$A$1497='様式Ⅰ（カメラ設置データ）'!P$33)*('様式Ⅱ（写真データ）'!$G$9:$G$1497='様式Ⅰ（カメラ設置データ）'!$A63)*('様式Ⅱ（写真データ）'!$I$9:$I$1497))</f>
        <v>0</v>
      </c>
      <c r="Q63" s="328">
        <f>SUMPRODUCT(('様式Ⅱ（写真データ）'!$A$9:$A$1497='様式Ⅰ（カメラ設置データ）'!Q$33)*('様式Ⅱ（写真データ）'!$G$9:$G$1497='様式Ⅰ（カメラ設置データ）'!$A63)*('様式Ⅱ（写真データ）'!$I$9:$I$1497))</f>
        <v>0</v>
      </c>
      <c r="R63" s="328">
        <f>SUMPRODUCT(('様式Ⅱ（写真データ）'!$A$9:$A$1497='様式Ⅰ（カメラ設置データ）'!R$33)*('様式Ⅱ（写真データ）'!$G$9:$G$1497='様式Ⅰ（カメラ設置データ）'!$A63)*('様式Ⅱ（写真データ）'!$I$9:$I$1497))</f>
        <v>0</v>
      </c>
      <c r="S63" s="328">
        <f>SUMPRODUCT(('様式Ⅱ（写真データ）'!$A$9:$A$1497='様式Ⅰ（カメラ設置データ）'!S$33)*('様式Ⅱ（写真データ）'!$G$9:$G$1497='様式Ⅰ（カメラ設置データ）'!$A63)*('様式Ⅱ（写真データ）'!$I$9:$I$1497))</f>
        <v>0</v>
      </c>
      <c r="T63" s="328">
        <f>SUMPRODUCT(('様式Ⅱ（写真データ）'!$A$9:$A$1497='様式Ⅰ（カメラ設置データ）'!T$33)*('様式Ⅱ（写真データ）'!$G$9:$G$1497='様式Ⅰ（カメラ設置データ）'!$A63)*('様式Ⅱ（写真データ）'!$I$9:$I$1497))</f>
        <v>0</v>
      </c>
      <c r="U63" s="328">
        <f>SUMPRODUCT(('様式Ⅱ（写真データ）'!$A$9:$A$1497='様式Ⅰ（カメラ設置データ）'!U$33)*('様式Ⅱ（写真データ）'!$G$9:$G$1497='様式Ⅰ（カメラ設置データ）'!$A63)*('様式Ⅱ（写真データ）'!$I$9:$I$1497))</f>
        <v>0</v>
      </c>
      <c r="V63" s="328">
        <f>SUMPRODUCT(('様式Ⅱ（写真データ）'!$A$9:$A$1497='様式Ⅰ（カメラ設置データ）'!V$33)*('様式Ⅱ（写真データ）'!$G$9:$G$1497='様式Ⅰ（カメラ設置データ）'!$A63)*('様式Ⅱ（写真データ）'!$I$9:$I$1497))</f>
        <v>0</v>
      </c>
      <c r="W63" s="328">
        <f>SUMPRODUCT(('様式Ⅱ（写真データ）'!$A$9:$A$1497='様式Ⅰ（カメラ設置データ）'!W$33)*('様式Ⅱ（写真データ）'!$G$9:$G$1497='様式Ⅰ（カメラ設置データ）'!$A63)*('様式Ⅱ（写真データ）'!$I$9:$I$1497))</f>
        <v>0</v>
      </c>
      <c r="X63" s="328">
        <f>SUMPRODUCT(('様式Ⅱ（写真データ）'!$A$9:$A$1497='様式Ⅰ（カメラ設置データ）'!X$33)*('様式Ⅱ（写真データ）'!$G$9:$G$1497='様式Ⅰ（カメラ設置データ）'!$A63)*('様式Ⅱ（写真データ）'!$I$9:$I$1497))</f>
        <v>0</v>
      </c>
      <c r="Y63" s="328">
        <f>SUMPRODUCT(('様式Ⅱ（写真データ）'!$A$9:$A$1497='様式Ⅰ（カメラ設置データ）'!Y$33)*('様式Ⅱ（写真データ）'!$G$9:$G$1497='様式Ⅰ（カメラ設置データ）'!$A63)*('様式Ⅱ（写真データ）'!$I$9:$I$1497))</f>
        <v>0</v>
      </c>
      <c r="Z63" s="328">
        <f>SUMPRODUCT(('様式Ⅱ（写真データ）'!$A$9:$A$1497='様式Ⅰ（カメラ設置データ）'!Z$33)*('様式Ⅱ（写真データ）'!$G$9:$G$1497='様式Ⅰ（カメラ設置データ）'!$A63)*('様式Ⅱ（写真データ）'!$I$9:$I$1497))</f>
        <v>0</v>
      </c>
      <c r="AA63" s="328">
        <f>SUMPRODUCT(('様式Ⅱ（写真データ）'!$A$9:$A$1497='様式Ⅰ（カメラ設置データ）'!AA$33)*('様式Ⅱ（写真データ）'!$G$9:$G$1497='様式Ⅰ（カメラ設置データ）'!$A63)*('様式Ⅱ（写真データ）'!$I$9:$I$1497))</f>
        <v>0</v>
      </c>
      <c r="AB63" s="328">
        <f>SUMPRODUCT(('様式Ⅱ（写真データ）'!$A$9:$A$1497='様式Ⅰ（カメラ設置データ）'!AB$33)*('様式Ⅱ（写真データ）'!$G$9:$G$1497='様式Ⅰ（カメラ設置データ）'!$A63)*('様式Ⅱ（写真データ）'!$I$9:$I$1497))</f>
        <v>0</v>
      </c>
      <c r="AC63" s="328">
        <f>SUMPRODUCT(('様式Ⅱ（写真データ）'!$A$9:$A$1497='様式Ⅰ（カメラ設置データ）'!AC$33)*('様式Ⅱ（写真データ）'!$G$9:$G$1497='様式Ⅰ（カメラ設置データ）'!$A63)*('様式Ⅱ（写真データ）'!$I$9:$I$1497))</f>
        <v>0</v>
      </c>
      <c r="AD63" s="328">
        <f>SUMPRODUCT(('様式Ⅱ（写真データ）'!$A$9:$A$1497='様式Ⅰ（カメラ設置データ）'!AD$33)*('様式Ⅱ（写真データ）'!$G$9:$G$1497='様式Ⅰ（カメラ設置データ）'!$A63)*('様式Ⅱ（写真データ）'!$I$9:$I$1497))</f>
        <v>0</v>
      </c>
      <c r="AE63" s="328">
        <f>SUMPRODUCT(('様式Ⅱ（写真データ）'!$A$9:$A$1497='様式Ⅰ（カメラ設置データ）'!AE$33)*('様式Ⅱ（写真データ）'!$G$9:$G$1497='様式Ⅰ（カメラ設置データ）'!$A63)*('様式Ⅱ（写真データ）'!$I$9:$I$1497))</f>
        <v>0</v>
      </c>
      <c r="AF63" s="328">
        <f>SUMPRODUCT(('様式Ⅱ（写真データ）'!$A$9:$A$1497='様式Ⅰ（カメラ設置データ）'!AF$33)*('様式Ⅱ（写真データ）'!$G$9:$G$1497='様式Ⅰ（カメラ設置データ）'!$A63)*('様式Ⅱ（写真データ）'!$I$9:$I$1497))</f>
        <v>0</v>
      </c>
      <c r="AG63" s="328">
        <f>SUMPRODUCT(('様式Ⅱ（写真データ）'!$A$9:$A$1497='様式Ⅰ（カメラ設置データ）'!AG$33)*('様式Ⅱ（写真データ）'!$G$9:$G$1497='様式Ⅰ（カメラ設置データ）'!$A63)*('様式Ⅱ（写真データ）'!$I$9:$I$1497))</f>
        <v>0</v>
      </c>
      <c r="AH63" s="328">
        <f>SUMPRODUCT(('様式Ⅱ（写真データ）'!$A$9:$A$1497='様式Ⅰ（カメラ設置データ）'!AH$33)*('様式Ⅱ（写真データ）'!$G$9:$G$1497='様式Ⅰ（カメラ設置データ）'!$A63)*('様式Ⅱ（写真データ）'!$I$9:$I$1497))</f>
        <v>0</v>
      </c>
      <c r="AI63" s="328">
        <f>SUMPRODUCT(('様式Ⅱ（写真データ）'!$A$9:$A$1497='様式Ⅰ（カメラ設置データ）'!AI$33)*('様式Ⅱ（写真データ）'!$G$9:$G$1497='様式Ⅰ（カメラ設置データ）'!$A63)*('様式Ⅱ（写真データ）'!$I$9:$I$1497))</f>
        <v>0</v>
      </c>
      <c r="AJ63" s="328">
        <f>SUMPRODUCT(('様式Ⅱ（写真データ）'!$A$9:$A$1497='様式Ⅰ（カメラ設置データ）'!AJ$33)*('様式Ⅱ（写真データ）'!$G$9:$G$1497='様式Ⅰ（カメラ設置データ）'!$A63)*('様式Ⅱ（写真データ）'!$I$9:$I$1497))</f>
        <v>0</v>
      </c>
      <c r="AK63" s="328">
        <f>SUMPRODUCT(('様式Ⅱ（写真データ）'!$A$9:$A$1497='様式Ⅰ（カメラ設置データ）'!AK$33)*('様式Ⅱ（写真データ）'!$G$9:$G$1497='様式Ⅰ（カメラ設置データ）'!$A63)*('様式Ⅱ（写真データ）'!$I$9:$I$1497))</f>
        <v>0</v>
      </c>
      <c r="AL63" s="328">
        <f>SUMPRODUCT(('様式Ⅱ（写真データ）'!$A$9:$A$1497='様式Ⅰ（カメラ設置データ）'!AL$33)*('様式Ⅱ（写真データ）'!$G$9:$G$1497='様式Ⅰ（カメラ設置データ）'!$A63)*('様式Ⅱ（写真データ）'!$I$9:$I$1497))</f>
        <v>0</v>
      </c>
      <c r="AM63" s="328">
        <f>SUMPRODUCT(('様式Ⅱ（写真データ）'!$A$9:$A$1497='様式Ⅰ（カメラ設置データ）'!AM$33)*('様式Ⅱ（写真データ）'!$G$9:$G$1497='様式Ⅰ（カメラ設置データ）'!$A63)*('様式Ⅱ（写真データ）'!$I$9:$I$1497))</f>
        <v>0</v>
      </c>
      <c r="AN63" s="328">
        <f>SUMPRODUCT(('様式Ⅱ（写真データ）'!$A$9:$A$1497='様式Ⅰ（カメラ設置データ）'!AN$33)*('様式Ⅱ（写真データ）'!$G$9:$G$1497='様式Ⅰ（カメラ設置データ）'!$A63)*('様式Ⅱ（写真データ）'!$I$9:$I$1497))</f>
        <v>0</v>
      </c>
      <c r="AO63" s="328">
        <f>SUMPRODUCT(('様式Ⅱ（写真データ）'!$A$9:$A$1497='様式Ⅰ（カメラ設置データ）'!AO$33)*('様式Ⅱ（写真データ）'!$G$9:$G$1497='様式Ⅰ（カメラ設置データ）'!$A63)*('様式Ⅱ（写真データ）'!$I$9:$I$1497))</f>
        <v>0</v>
      </c>
      <c r="AP63" s="328">
        <f>SUMPRODUCT(('様式Ⅱ（写真データ）'!$A$9:$A$1497='様式Ⅰ（カメラ設置データ）'!AP$33)*('様式Ⅱ（写真データ）'!$G$9:$G$1497='様式Ⅰ（カメラ設置データ）'!$A63)*('様式Ⅱ（写真データ）'!$I$9:$I$1497))</f>
        <v>0</v>
      </c>
    </row>
    <row r="64" spans="1:42" s="40" customFormat="1">
      <c r="A64" s="318"/>
      <c r="B64" s="325" t="str">
        <f t="shared" si="4"/>
        <v/>
      </c>
      <c r="C64" s="328">
        <f>SUMPRODUCT(('様式Ⅱ（写真データ）'!$A$9:$A$1497='様式Ⅰ（カメラ設置データ）'!C$33)*('様式Ⅱ（写真データ）'!$G$9:$G$1497='様式Ⅰ（カメラ設置データ）'!$A64)*('様式Ⅱ（写真データ）'!$I$9:$I$1497))</f>
        <v>0</v>
      </c>
      <c r="D64" s="328">
        <f>SUMPRODUCT(('様式Ⅱ（写真データ）'!$A$9:$A$1497='様式Ⅰ（カメラ設置データ）'!D$33)*('様式Ⅱ（写真データ）'!$G$9:$G$1497='様式Ⅰ（カメラ設置データ）'!$A64)*('様式Ⅱ（写真データ）'!$I$9:$I$1497))</f>
        <v>0</v>
      </c>
      <c r="E64" s="328">
        <f>SUMPRODUCT(('様式Ⅱ（写真データ）'!$A$9:$A$1497='様式Ⅰ（カメラ設置データ）'!E$33)*('様式Ⅱ（写真データ）'!$G$9:$G$1497='様式Ⅰ（カメラ設置データ）'!$A64)*('様式Ⅱ（写真データ）'!$I$9:$I$1497))</f>
        <v>0</v>
      </c>
      <c r="F64" s="328">
        <f>SUMPRODUCT(('様式Ⅱ（写真データ）'!$A$9:$A$1497='様式Ⅰ（カメラ設置データ）'!F$33)*('様式Ⅱ（写真データ）'!$G$9:$G$1497='様式Ⅰ（カメラ設置データ）'!$A64)*('様式Ⅱ（写真データ）'!$I$9:$I$1497))</f>
        <v>0</v>
      </c>
      <c r="G64" s="328">
        <f>SUMPRODUCT(('様式Ⅱ（写真データ）'!$A$9:$A$1497='様式Ⅰ（カメラ設置データ）'!G$33)*('様式Ⅱ（写真データ）'!$G$9:$G$1497='様式Ⅰ（カメラ設置データ）'!$A64)*('様式Ⅱ（写真データ）'!$I$9:$I$1497))</f>
        <v>0</v>
      </c>
      <c r="H64" s="328">
        <f>SUMPRODUCT(('様式Ⅱ（写真データ）'!$A$9:$A$1497='様式Ⅰ（カメラ設置データ）'!H$33)*('様式Ⅱ（写真データ）'!$G$9:$G$1497='様式Ⅰ（カメラ設置データ）'!$A64)*('様式Ⅱ（写真データ）'!$I$9:$I$1497))</f>
        <v>0</v>
      </c>
      <c r="I64" s="328">
        <f>SUMPRODUCT(('様式Ⅱ（写真データ）'!$A$9:$A$1497='様式Ⅰ（カメラ設置データ）'!I$33)*('様式Ⅱ（写真データ）'!$G$9:$G$1497='様式Ⅰ（カメラ設置データ）'!$A64)*('様式Ⅱ（写真データ）'!$I$9:$I$1497))</f>
        <v>0</v>
      </c>
      <c r="J64" s="328">
        <f>SUMPRODUCT(('様式Ⅱ（写真データ）'!$A$9:$A$1497='様式Ⅰ（カメラ設置データ）'!J$33)*('様式Ⅱ（写真データ）'!$G$9:$G$1497='様式Ⅰ（カメラ設置データ）'!$A64)*('様式Ⅱ（写真データ）'!$I$9:$I$1497))</f>
        <v>0</v>
      </c>
      <c r="K64" s="328">
        <f>SUMPRODUCT(('様式Ⅱ（写真データ）'!$A$9:$A$1497='様式Ⅰ（カメラ設置データ）'!K$33)*('様式Ⅱ（写真データ）'!$G$9:$G$1497='様式Ⅰ（カメラ設置データ）'!$A64)*('様式Ⅱ（写真データ）'!$I$9:$I$1497))</f>
        <v>0</v>
      </c>
      <c r="L64" s="328">
        <f>SUMPRODUCT(('様式Ⅱ（写真データ）'!$A$9:$A$1497='様式Ⅰ（カメラ設置データ）'!L$33)*('様式Ⅱ（写真データ）'!$G$9:$G$1497='様式Ⅰ（カメラ設置データ）'!$A64)*('様式Ⅱ（写真データ）'!$I$9:$I$1497))</f>
        <v>0</v>
      </c>
      <c r="M64" s="328">
        <f>SUMPRODUCT(('様式Ⅱ（写真データ）'!$A$9:$A$1497='様式Ⅰ（カメラ設置データ）'!M$33)*('様式Ⅱ（写真データ）'!$G$9:$G$1497='様式Ⅰ（カメラ設置データ）'!$A64)*('様式Ⅱ（写真データ）'!$I$9:$I$1497))</f>
        <v>0</v>
      </c>
      <c r="N64" s="328">
        <f>SUMPRODUCT(('様式Ⅱ（写真データ）'!$A$9:$A$1497='様式Ⅰ（カメラ設置データ）'!N$33)*('様式Ⅱ（写真データ）'!$G$9:$G$1497='様式Ⅰ（カメラ設置データ）'!$A64)*('様式Ⅱ（写真データ）'!$I$9:$I$1497))</f>
        <v>0</v>
      </c>
      <c r="O64" s="328">
        <f>SUMPRODUCT(('様式Ⅱ（写真データ）'!$A$9:$A$1497='様式Ⅰ（カメラ設置データ）'!O$33)*('様式Ⅱ（写真データ）'!$G$9:$G$1497='様式Ⅰ（カメラ設置データ）'!$A64)*('様式Ⅱ（写真データ）'!$I$9:$I$1497))</f>
        <v>0</v>
      </c>
      <c r="P64" s="328">
        <f>SUMPRODUCT(('様式Ⅱ（写真データ）'!$A$9:$A$1497='様式Ⅰ（カメラ設置データ）'!P$33)*('様式Ⅱ（写真データ）'!$G$9:$G$1497='様式Ⅰ（カメラ設置データ）'!$A64)*('様式Ⅱ（写真データ）'!$I$9:$I$1497))</f>
        <v>0</v>
      </c>
      <c r="Q64" s="328">
        <f>SUMPRODUCT(('様式Ⅱ（写真データ）'!$A$9:$A$1497='様式Ⅰ（カメラ設置データ）'!Q$33)*('様式Ⅱ（写真データ）'!$G$9:$G$1497='様式Ⅰ（カメラ設置データ）'!$A64)*('様式Ⅱ（写真データ）'!$I$9:$I$1497))</f>
        <v>0</v>
      </c>
      <c r="R64" s="328">
        <f>SUMPRODUCT(('様式Ⅱ（写真データ）'!$A$9:$A$1497='様式Ⅰ（カメラ設置データ）'!R$33)*('様式Ⅱ（写真データ）'!$G$9:$G$1497='様式Ⅰ（カメラ設置データ）'!$A64)*('様式Ⅱ（写真データ）'!$I$9:$I$1497))</f>
        <v>0</v>
      </c>
      <c r="S64" s="328">
        <f>SUMPRODUCT(('様式Ⅱ（写真データ）'!$A$9:$A$1497='様式Ⅰ（カメラ設置データ）'!S$33)*('様式Ⅱ（写真データ）'!$G$9:$G$1497='様式Ⅰ（カメラ設置データ）'!$A64)*('様式Ⅱ（写真データ）'!$I$9:$I$1497))</f>
        <v>0</v>
      </c>
      <c r="T64" s="328">
        <f>SUMPRODUCT(('様式Ⅱ（写真データ）'!$A$9:$A$1497='様式Ⅰ（カメラ設置データ）'!T$33)*('様式Ⅱ（写真データ）'!$G$9:$G$1497='様式Ⅰ（カメラ設置データ）'!$A64)*('様式Ⅱ（写真データ）'!$I$9:$I$1497))</f>
        <v>0</v>
      </c>
      <c r="U64" s="328">
        <f>SUMPRODUCT(('様式Ⅱ（写真データ）'!$A$9:$A$1497='様式Ⅰ（カメラ設置データ）'!U$33)*('様式Ⅱ（写真データ）'!$G$9:$G$1497='様式Ⅰ（カメラ設置データ）'!$A64)*('様式Ⅱ（写真データ）'!$I$9:$I$1497))</f>
        <v>0</v>
      </c>
      <c r="V64" s="328">
        <f>SUMPRODUCT(('様式Ⅱ（写真データ）'!$A$9:$A$1497='様式Ⅰ（カメラ設置データ）'!V$33)*('様式Ⅱ（写真データ）'!$G$9:$G$1497='様式Ⅰ（カメラ設置データ）'!$A64)*('様式Ⅱ（写真データ）'!$I$9:$I$1497))</f>
        <v>0</v>
      </c>
      <c r="W64" s="328">
        <f>SUMPRODUCT(('様式Ⅱ（写真データ）'!$A$9:$A$1497='様式Ⅰ（カメラ設置データ）'!W$33)*('様式Ⅱ（写真データ）'!$G$9:$G$1497='様式Ⅰ（カメラ設置データ）'!$A64)*('様式Ⅱ（写真データ）'!$I$9:$I$1497))</f>
        <v>0</v>
      </c>
      <c r="X64" s="328">
        <f>SUMPRODUCT(('様式Ⅱ（写真データ）'!$A$9:$A$1497='様式Ⅰ（カメラ設置データ）'!X$33)*('様式Ⅱ（写真データ）'!$G$9:$G$1497='様式Ⅰ（カメラ設置データ）'!$A64)*('様式Ⅱ（写真データ）'!$I$9:$I$1497))</f>
        <v>0</v>
      </c>
      <c r="Y64" s="328">
        <f>SUMPRODUCT(('様式Ⅱ（写真データ）'!$A$9:$A$1497='様式Ⅰ（カメラ設置データ）'!Y$33)*('様式Ⅱ（写真データ）'!$G$9:$G$1497='様式Ⅰ（カメラ設置データ）'!$A64)*('様式Ⅱ（写真データ）'!$I$9:$I$1497))</f>
        <v>0</v>
      </c>
      <c r="Z64" s="328">
        <f>SUMPRODUCT(('様式Ⅱ（写真データ）'!$A$9:$A$1497='様式Ⅰ（カメラ設置データ）'!Z$33)*('様式Ⅱ（写真データ）'!$G$9:$G$1497='様式Ⅰ（カメラ設置データ）'!$A64)*('様式Ⅱ（写真データ）'!$I$9:$I$1497))</f>
        <v>0</v>
      </c>
      <c r="AA64" s="328">
        <f>SUMPRODUCT(('様式Ⅱ（写真データ）'!$A$9:$A$1497='様式Ⅰ（カメラ設置データ）'!AA$33)*('様式Ⅱ（写真データ）'!$G$9:$G$1497='様式Ⅰ（カメラ設置データ）'!$A64)*('様式Ⅱ（写真データ）'!$I$9:$I$1497))</f>
        <v>0</v>
      </c>
      <c r="AB64" s="328">
        <f>SUMPRODUCT(('様式Ⅱ（写真データ）'!$A$9:$A$1497='様式Ⅰ（カメラ設置データ）'!AB$33)*('様式Ⅱ（写真データ）'!$G$9:$G$1497='様式Ⅰ（カメラ設置データ）'!$A64)*('様式Ⅱ（写真データ）'!$I$9:$I$1497))</f>
        <v>0</v>
      </c>
      <c r="AC64" s="328">
        <f>SUMPRODUCT(('様式Ⅱ（写真データ）'!$A$9:$A$1497='様式Ⅰ（カメラ設置データ）'!AC$33)*('様式Ⅱ（写真データ）'!$G$9:$G$1497='様式Ⅰ（カメラ設置データ）'!$A64)*('様式Ⅱ（写真データ）'!$I$9:$I$1497))</f>
        <v>0</v>
      </c>
      <c r="AD64" s="328">
        <f>SUMPRODUCT(('様式Ⅱ（写真データ）'!$A$9:$A$1497='様式Ⅰ（カメラ設置データ）'!AD$33)*('様式Ⅱ（写真データ）'!$G$9:$G$1497='様式Ⅰ（カメラ設置データ）'!$A64)*('様式Ⅱ（写真データ）'!$I$9:$I$1497))</f>
        <v>0</v>
      </c>
      <c r="AE64" s="328">
        <f>SUMPRODUCT(('様式Ⅱ（写真データ）'!$A$9:$A$1497='様式Ⅰ（カメラ設置データ）'!AE$33)*('様式Ⅱ（写真データ）'!$G$9:$G$1497='様式Ⅰ（カメラ設置データ）'!$A64)*('様式Ⅱ（写真データ）'!$I$9:$I$1497))</f>
        <v>0</v>
      </c>
      <c r="AF64" s="328">
        <f>SUMPRODUCT(('様式Ⅱ（写真データ）'!$A$9:$A$1497='様式Ⅰ（カメラ設置データ）'!AF$33)*('様式Ⅱ（写真データ）'!$G$9:$G$1497='様式Ⅰ（カメラ設置データ）'!$A64)*('様式Ⅱ（写真データ）'!$I$9:$I$1497))</f>
        <v>0</v>
      </c>
      <c r="AG64" s="328">
        <f>SUMPRODUCT(('様式Ⅱ（写真データ）'!$A$9:$A$1497='様式Ⅰ（カメラ設置データ）'!AG$33)*('様式Ⅱ（写真データ）'!$G$9:$G$1497='様式Ⅰ（カメラ設置データ）'!$A64)*('様式Ⅱ（写真データ）'!$I$9:$I$1497))</f>
        <v>0</v>
      </c>
      <c r="AH64" s="328">
        <f>SUMPRODUCT(('様式Ⅱ（写真データ）'!$A$9:$A$1497='様式Ⅰ（カメラ設置データ）'!AH$33)*('様式Ⅱ（写真データ）'!$G$9:$G$1497='様式Ⅰ（カメラ設置データ）'!$A64)*('様式Ⅱ（写真データ）'!$I$9:$I$1497))</f>
        <v>0</v>
      </c>
      <c r="AI64" s="328">
        <f>SUMPRODUCT(('様式Ⅱ（写真データ）'!$A$9:$A$1497='様式Ⅰ（カメラ設置データ）'!AI$33)*('様式Ⅱ（写真データ）'!$G$9:$G$1497='様式Ⅰ（カメラ設置データ）'!$A64)*('様式Ⅱ（写真データ）'!$I$9:$I$1497))</f>
        <v>0</v>
      </c>
      <c r="AJ64" s="328">
        <f>SUMPRODUCT(('様式Ⅱ（写真データ）'!$A$9:$A$1497='様式Ⅰ（カメラ設置データ）'!AJ$33)*('様式Ⅱ（写真データ）'!$G$9:$G$1497='様式Ⅰ（カメラ設置データ）'!$A64)*('様式Ⅱ（写真データ）'!$I$9:$I$1497))</f>
        <v>0</v>
      </c>
      <c r="AK64" s="328">
        <f>SUMPRODUCT(('様式Ⅱ（写真データ）'!$A$9:$A$1497='様式Ⅰ（カメラ設置データ）'!AK$33)*('様式Ⅱ（写真データ）'!$G$9:$G$1497='様式Ⅰ（カメラ設置データ）'!$A64)*('様式Ⅱ（写真データ）'!$I$9:$I$1497))</f>
        <v>0</v>
      </c>
      <c r="AL64" s="328">
        <f>SUMPRODUCT(('様式Ⅱ（写真データ）'!$A$9:$A$1497='様式Ⅰ（カメラ設置データ）'!AL$33)*('様式Ⅱ（写真データ）'!$G$9:$G$1497='様式Ⅰ（カメラ設置データ）'!$A64)*('様式Ⅱ（写真データ）'!$I$9:$I$1497))</f>
        <v>0</v>
      </c>
      <c r="AM64" s="328">
        <f>SUMPRODUCT(('様式Ⅱ（写真データ）'!$A$9:$A$1497='様式Ⅰ（カメラ設置データ）'!AM$33)*('様式Ⅱ（写真データ）'!$G$9:$G$1497='様式Ⅰ（カメラ設置データ）'!$A64)*('様式Ⅱ（写真データ）'!$I$9:$I$1497))</f>
        <v>0</v>
      </c>
      <c r="AN64" s="328">
        <f>SUMPRODUCT(('様式Ⅱ（写真データ）'!$A$9:$A$1497='様式Ⅰ（カメラ設置データ）'!AN$33)*('様式Ⅱ（写真データ）'!$G$9:$G$1497='様式Ⅰ（カメラ設置データ）'!$A64)*('様式Ⅱ（写真データ）'!$I$9:$I$1497))</f>
        <v>0</v>
      </c>
      <c r="AO64" s="328">
        <f>SUMPRODUCT(('様式Ⅱ（写真データ）'!$A$9:$A$1497='様式Ⅰ（カメラ設置データ）'!AO$33)*('様式Ⅱ（写真データ）'!$G$9:$G$1497='様式Ⅰ（カメラ設置データ）'!$A64)*('様式Ⅱ（写真データ）'!$I$9:$I$1497))</f>
        <v>0</v>
      </c>
      <c r="AP64" s="328">
        <f>SUMPRODUCT(('様式Ⅱ（写真データ）'!$A$9:$A$1497='様式Ⅰ（カメラ設置データ）'!AP$33)*('様式Ⅱ（写真データ）'!$G$9:$G$1497='様式Ⅰ（カメラ設置データ）'!$A64)*('様式Ⅱ（写真データ）'!$I$9:$I$1497))</f>
        <v>0</v>
      </c>
    </row>
    <row r="65" spans="1:42" s="40" customFormat="1">
      <c r="A65" s="318"/>
      <c r="B65" s="325" t="str">
        <f t="shared" si="4"/>
        <v/>
      </c>
      <c r="C65" s="328">
        <f>SUMPRODUCT(('様式Ⅱ（写真データ）'!$A$9:$A$1497='様式Ⅰ（カメラ設置データ）'!C$33)*('様式Ⅱ（写真データ）'!$G$9:$G$1497='様式Ⅰ（カメラ設置データ）'!$A65)*('様式Ⅱ（写真データ）'!$I$9:$I$1497))</f>
        <v>0</v>
      </c>
      <c r="D65" s="328">
        <f>SUMPRODUCT(('様式Ⅱ（写真データ）'!$A$9:$A$1497='様式Ⅰ（カメラ設置データ）'!D$33)*('様式Ⅱ（写真データ）'!$G$9:$G$1497='様式Ⅰ（カメラ設置データ）'!$A65)*('様式Ⅱ（写真データ）'!$I$9:$I$1497))</f>
        <v>0</v>
      </c>
      <c r="E65" s="328">
        <f>SUMPRODUCT(('様式Ⅱ（写真データ）'!$A$9:$A$1497='様式Ⅰ（カメラ設置データ）'!E$33)*('様式Ⅱ（写真データ）'!$G$9:$G$1497='様式Ⅰ（カメラ設置データ）'!$A65)*('様式Ⅱ（写真データ）'!$I$9:$I$1497))</f>
        <v>0</v>
      </c>
      <c r="F65" s="328">
        <f>SUMPRODUCT(('様式Ⅱ（写真データ）'!$A$9:$A$1497='様式Ⅰ（カメラ設置データ）'!F$33)*('様式Ⅱ（写真データ）'!$G$9:$G$1497='様式Ⅰ（カメラ設置データ）'!$A65)*('様式Ⅱ（写真データ）'!$I$9:$I$1497))</f>
        <v>0</v>
      </c>
      <c r="G65" s="328">
        <f>SUMPRODUCT(('様式Ⅱ（写真データ）'!$A$9:$A$1497='様式Ⅰ（カメラ設置データ）'!G$33)*('様式Ⅱ（写真データ）'!$G$9:$G$1497='様式Ⅰ（カメラ設置データ）'!$A65)*('様式Ⅱ（写真データ）'!$I$9:$I$1497))</f>
        <v>0</v>
      </c>
      <c r="H65" s="328">
        <f>SUMPRODUCT(('様式Ⅱ（写真データ）'!$A$9:$A$1497='様式Ⅰ（カメラ設置データ）'!H$33)*('様式Ⅱ（写真データ）'!$G$9:$G$1497='様式Ⅰ（カメラ設置データ）'!$A65)*('様式Ⅱ（写真データ）'!$I$9:$I$1497))</f>
        <v>0</v>
      </c>
      <c r="I65" s="328">
        <f>SUMPRODUCT(('様式Ⅱ（写真データ）'!$A$9:$A$1497='様式Ⅰ（カメラ設置データ）'!I$33)*('様式Ⅱ（写真データ）'!$G$9:$G$1497='様式Ⅰ（カメラ設置データ）'!$A65)*('様式Ⅱ（写真データ）'!$I$9:$I$1497))</f>
        <v>0</v>
      </c>
      <c r="J65" s="328">
        <f>SUMPRODUCT(('様式Ⅱ（写真データ）'!$A$9:$A$1497='様式Ⅰ（カメラ設置データ）'!J$33)*('様式Ⅱ（写真データ）'!$G$9:$G$1497='様式Ⅰ（カメラ設置データ）'!$A65)*('様式Ⅱ（写真データ）'!$I$9:$I$1497))</f>
        <v>0</v>
      </c>
      <c r="K65" s="328">
        <f>SUMPRODUCT(('様式Ⅱ（写真データ）'!$A$9:$A$1497='様式Ⅰ（カメラ設置データ）'!K$33)*('様式Ⅱ（写真データ）'!$G$9:$G$1497='様式Ⅰ（カメラ設置データ）'!$A65)*('様式Ⅱ（写真データ）'!$I$9:$I$1497))</f>
        <v>0</v>
      </c>
      <c r="L65" s="328">
        <f>SUMPRODUCT(('様式Ⅱ（写真データ）'!$A$9:$A$1497='様式Ⅰ（カメラ設置データ）'!L$33)*('様式Ⅱ（写真データ）'!$G$9:$G$1497='様式Ⅰ（カメラ設置データ）'!$A65)*('様式Ⅱ（写真データ）'!$I$9:$I$1497))</f>
        <v>0</v>
      </c>
      <c r="M65" s="328">
        <f>SUMPRODUCT(('様式Ⅱ（写真データ）'!$A$9:$A$1497='様式Ⅰ（カメラ設置データ）'!M$33)*('様式Ⅱ（写真データ）'!$G$9:$G$1497='様式Ⅰ（カメラ設置データ）'!$A65)*('様式Ⅱ（写真データ）'!$I$9:$I$1497))</f>
        <v>0</v>
      </c>
      <c r="N65" s="328">
        <f>SUMPRODUCT(('様式Ⅱ（写真データ）'!$A$9:$A$1497='様式Ⅰ（カメラ設置データ）'!N$33)*('様式Ⅱ（写真データ）'!$G$9:$G$1497='様式Ⅰ（カメラ設置データ）'!$A65)*('様式Ⅱ（写真データ）'!$I$9:$I$1497))</f>
        <v>0</v>
      </c>
      <c r="O65" s="328">
        <f>SUMPRODUCT(('様式Ⅱ（写真データ）'!$A$9:$A$1497='様式Ⅰ（カメラ設置データ）'!O$33)*('様式Ⅱ（写真データ）'!$G$9:$G$1497='様式Ⅰ（カメラ設置データ）'!$A65)*('様式Ⅱ（写真データ）'!$I$9:$I$1497))</f>
        <v>0</v>
      </c>
      <c r="P65" s="328">
        <f>SUMPRODUCT(('様式Ⅱ（写真データ）'!$A$9:$A$1497='様式Ⅰ（カメラ設置データ）'!P$33)*('様式Ⅱ（写真データ）'!$G$9:$G$1497='様式Ⅰ（カメラ設置データ）'!$A65)*('様式Ⅱ（写真データ）'!$I$9:$I$1497))</f>
        <v>0</v>
      </c>
      <c r="Q65" s="328">
        <f>SUMPRODUCT(('様式Ⅱ（写真データ）'!$A$9:$A$1497='様式Ⅰ（カメラ設置データ）'!Q$33)*('様式Ⅱ（写真データ）'!$G$9:$G$1497='様式Ⅰ（カメラ設置データ）'!$A65)*('様式Ⅱ（写真データ）'!$I$9:$I$1497))</f>
        <v>0</v>
      </c>
      <c r="R65" s="328">
        <f>SUMPRODUCT(('様式Ⅱ（写真データ）'!$A$9:$A$1497='様式Ⅰ（カメラ設置データ）'!R$33)*('様式Ⅱ（写真データ）'!$G$9:$G$1497='様式Ⅰ（カメラ設置データ）'!$A65)*('様式Ⅱ（写真データ）'!$I$9:$I$1497))</f>
        <v>0</v>
      </c>
      <c r="S65" s="328">
        <f>SUMPRODUCT(('様式Ⅱ（写真データ）'!$A$9:$A$1497='様式Ⅰ（カメラ設置データ）'!S$33)*('様式Ⅱ（写真データ）'!$G$9:$G$1497='様式Ⅰ（カメラ設置データ）'!$A65)*('様式Ⅱ（写真データ）'!$I$9:$I$1497))</f>
        <v>0</v>
      </c>
      <c r="T65" s="328">
        <f>SUMPRODUCT(('様式Ⅱ（写真データ）'!$A$9:$A$1497='様式Ⅰ（カメラ設置データ）'!T$33)*('様式Ⅱ（写真データ）'!$G$9:$G$1497='様式Ⅰ（カメラ設置データ）'!$A65)*('様式Ⅱ（写真データ）'!$I$9:$I$1497))</f>
        <v>0</v>
      </c>
      <c r="U65" s="328">
        <f>SUMPRODUCT(('様式Ⅱ（写真データ）'!$A$9:$A$1497='様式Ⅰ（カメラ設置データ）'!U$33)*('様式Ⅱ（写真データ）'!$G$9:$G$1497='様式Ⅰ（カメラ設置データ）'!$A65)*('様式Ⅱ（写真データ）'!$I$9:$I$1497))</f>
        <v>0</v>
      </c>
      <c r="V65" s="328">
        <f>SUMPRODUCT(('様式Ⅱ（写真データ）'!$A$9:$A$1497='様式Ⅰ（カメラ設置データ）'!V$33)*('様式Ⅱ（写真データ）'!$G$9:$G$1497='様式Ⅰ（カメラ設置データ）'!$A65)*('様式Ⅱ（写真データ）'!$I$9:$I$1497))</f>
        <v>0</v>
      </c>
      <c r="W65" s="328">
        <f>SUMPRODUCT(('様式Ⅱ（写真データ）'!$A$9:$A$1497='様式Ⅰ（カメラ設置データ）'!W$33)*('様式Ⅱ（写真データ）'!$G$9:$G$1497='様式Ⅰ（カメラ設置データ）'!$A65)*('様式Ⅱ（写真データ）'!$I$9:$I$1497))</f>
        <v>0</v>
      </c>
      <c r="X65" s="328">
        <f>SUMPRODUCT(('様式Ⅱ（写真データ）'!$A$9:$A$1497='様式Ⅰ（カメラ設置データ）'!X$33)*('様式Ⅱ（写真データ）'!$G$9:$G$1497='様式Ⅰ（カメラ設置データ）'!$A65)*('様式Ⅱ（写真データ）'!$I$9:$I$1497))</f>
        <v>0</v>
      </c>
      <c r="Y65" s="328">
        <f>SUMPRODUCT(('様式Ⅱ（写真データ）'!$A$9:$A$1497='様式Ⅰ（カメラ設置データ）'!Y$33)*('様式Ⅱ（写真データ）'!$G$9:$G$1497='様式Ⅰ（カメラ設置データ）'!$A65)*('様式Ⅱ（写真データ）'!$I$9:$I$1497))</f>
        <v>0</v>
      </c>
      <c r="Z65" s="328">
        <f>SUMPRODUCT(('様式Ⅱ（写真データ）'!$A$9:$A$1497='様式Ⅰ（カメラ設置データ）'!Z$33)*('様式Ⅱ（写真データ）'!$G$9:$G$1497='様式Ⅰ（カメラ設置データ）'!$A65)*('様式Ⅱ（写真データ）'!$I$9:$I$1497))</f>
        <v>0</v>
      </c>
      <c r="AA65" s="328">
        <f>SUMPRODUCT(('様式Ⅱ（写真データ）'!$A$9:$A$1497='様式Ⅰ（カメラ設置データ）'!AA$33)*('様式Ⅱ（写真データ）'!$G$9:$G$1497='様式Ⅰ（カメラ設置データ）'!$A65)*('様式Ⅱ（写真データ）'!$I$9:$I$1497))</f>
        <v>0</v>
      </c>
      <c r="AB65" s="328">
        <f>SUMPRODUCT(('様式Ⅱ（写真データ）'!$A$9:$A$1497='様式Ⅰ（カメラ設置データ）'!AB$33)*('様式Ⅱ（写真データ）'!$G$9:$G$1497='様式Ⅰ（カメラ設置データ）'!$A65)*('様式Ⅱ（写真データ）'!$I$9:$I$1497))</f>
        <v>0</v>
      </c>
      <c r="AC65" s="328">
        <f>SUMPRODUCT(('様式Ⅱ（写真データ）'!$A$9:$A$1497='様式Ⅰ（カメラ設置データ）'!AC$33)*('様式Ⅱ（写真データ）'!$G$9:$G$1497='様式Ⅰ（カメラ設置データ）'!$A65)*('様式Ⅱ（写真データ）'!$I$9:$I$1497))</f>
        <v>0</v>
      </c>
      <c r="AD65" s="328">
        <f>SUMPRODUCT(('様式Ⅱ（写真データ）'!$A$9:$A$1497='様式Ⅰ（カメラ設置データ）'!AD$33)*('様式Ⅱ（写真データ）'!$G$9:$G$1497='様式Ⅰ（カメラ設置データ）'!$A65)*('様式Ⅱ（写真データ）'!$I$9:$I$1497))</f>
        <v>0</v>
      </c>
      <c r="AE65" s="328">
        <f>SUMPRODUCT(('様式Ⅱ（写真データ）'!$A$9:$A$1497='様式Ⅰ（カメラ設置データ）'!AE$33)*('様式Ⅱ（写真データ）'!$G$9:$G$1497='様式Ⅰ（カメラ設置データ）'!$A65)*('様式Ⅱ（写真データ）'!$I$9:$I$1497))</f>
        <v>0</v>
      </c>
      <c r="AF65" s="328">
        <f>SUMPRODUCT(('様式Ⅱ（写真データ）'!$A$9:$A$1497='様式Ⅰ（カメラ設置データ）'!AF$33)*('様式Ⅱ（写真データ）'!$G$9:$G$1497='様式Ⅰ（カメラ設置データ）'!$A65)*('様式Ⅱ（写真データ）'!$I$9:$I$1497))</f>
        <v>0</v>
      </c>
      <c r="AG65" s="328">
        <f>SUMPRODUCT(('様式Ⅱ（写真データ）'!$A$9:$A$1497='様式Ⅰ（カメラ設置データ）'!AG$33)*('様式Ⅱ（写真データ）'!$G$9:$G$1497='様式Ⅰ（カメラ設置データ）'!$A65)*('様式Ⅱ（写真データ）'!$I$9:$I$1497))</f>
        <v>0</v>
      </c>
      <c r="AH65" s="328">
        <f>SUMPRODUCT(('様式Ⅱ（写真データ）'!$A$9:$A$1497='様式Ⅰ（カメラ設置データ）'!AH$33)*('様式Ⅱ（写真データ）'!$G$9:$G$1497='様式Ⅰ（カメラ設置データ）'!$A65)*('様式Ⅱ（写真データ）'!$I$9:$I$1497))</f>
        <v>0</v>
      </c>
      <c r="AI65" s="328">
        <f>SUMPRODUCT(('様式Ⅱ（写真データ）'!$A$9:$A$1497='様式Ⅰ（カメラ設置データ）'!AI$33)*('様式Ⅱ（写真データ）'!$G$9:$G$1497='様式Ⅰ（カメラ設置データ）'!$A65)*('様式Ⅱ（写真データ）'!$I$9:$I$1497))</f>
        <v>0</v>
      </c>
      <c r="AJ65" s="328">
        <f>SUMPRODUCT(('様式Ⅱ（写真データ）'!$A$9:$A$1497='様式Ⅰ（カメラ設置データ）'!AJ$33)*('様式Ⅱ（写真データ）'!$G$9:$G$1497='様式Ⅰ（カメラ設置データ）'!$A65)*('様式Ⅱ（写真データ）'!$I$9:$I$1497))</f>
        <v>0</v>
      </c>
      <c r="AK65" s="328">
        <f>SUMPRODUCT(('様式Ⅱ（写真データ）'!$A$9:$A$1497='様式Ⅰ（カメラ設置データ）'!AK$33)*('様式Ⅱ（写真データ）'!$G$9:$G$1497='様式Ⅰ（カメラ設置データ）'!$A65)*('様式Ⅱ（写真データ）'!$I$9:$I$1497))</f>
        <v>0</v>
      </c>
      <c r="AL65" s="328">
        <f>SUMPRODUCT(('様式Ⅱ（写真データ）'!$A$9:$A$1497='様式Ⅰ（カメラ設置データ）'!AL$33)*('様式Ⅱ（写真データ）'!$G$9:$G$1497='様式Ⅰ（カメラ設置データ）'!$A65)*('様式Ⅱ（写真データ）'!$I$9:$I$1497))</f>
        <v>0</v>
      </c>
      <c r="AM65" s="328">
        <f>SUMPRODUCT(('様式Ⅱ（写真データ）'!$A$9:$A$1497='様式Ⅰ（カメラ設置データ）'!AM$33)*('様式Ⅱ（写真データ）'!$G$9:$G$1497='様式Ⅰ（カメラ設置データ）'!$A65)*('様式Ⅱ（写真データ）'!$I$9:$I$1497))</f>
        <v>0</v>
      </c>
      <c r="AN65" s="328">
        <f>SUMPRODUCT(('様式Ⅱ（写真データ）'!$A$9:$A$1497='様式Ⅰ（カメラ設置データ）'!AN$33)*('様式Ⅱ（写真データ）'!$G$9:$G$1497='様式Ⅰ（カメラ設置データ）'!$A65)*('様式Ⅱ（写真データ）'!$I$9:$I$1497))</f>
        <v>0</v>
      </c>
      <c r="AO65" s="328">
        <f>SUMPRODUCT(('様式Ⅱ（写真データ）'!$A$9:$A$1497='様式Ⅰ（カメラ設置データ）'!AO$33)*('様式Ⅱ（写真データ）'!$G$9:$G$1497='様式Ⅰ（カメラ設置データ）'!$A65)*('様式Ⅱ（写真データ）'!$I$9:$I$1497))</f>
        <v>0</v>
      </c>
      <c r="AP65" s="328">
        <f>SUMPRODUCT(('様式Ⅱ（写真データ）'!$A$9:$A$1497='様式Ⅰ（カメラ設置データ）'!AP$33)*('様式Ⅱ（写真データ）'!$G$9:$G$1497='様式Ⅰ（カメラ設置データ）'!$A65)*('様式Ⅱ（写真データ）'!$I$9:$I$1497))</f>
        <v>0</v>
      </c>
    </row>
  </sheetData>
  <sheetProtection sheet="1" formatCells="0" formatColumns="0" formatRows="0" insertHyperlinks="0" deleteRows="0" sort="0" autoFilter="0" pivotTables="0"/>
  <mergeCells count="12">
    <mergeCell ref="A2:B2"/>
    <mergeCell ref="F3:F4"/>
    <mergeCell ref="A25:B25"/>
    <mergeCell ref="A33:A35"/>
    <mergeCell ref="A19:A22"/>
    <mergeCell ref="B7:G7"/>
    <mergeCell ref="A14:A16"/>
    <mergeCell ref="A17:A18"/>
    <mergeCell ref="A12:A13"/>
    <mergeCell ref="A24:B24"/>
    <mergeCell ref="A26:B26"/>
    <mergeCell ref="A23:B23"/>
  </mergeCells>
  <phoneticPr fontId="4"/>
  <conditionalFormatting sqref="B36:AP65">
    <cfRule type="cellIs" dxfId="29" priority="22" stopIfTrue="1" operator="equal">
      <formula>0</formula>
    </cfRule>
  </conditionalFormatting>
  <conditionalFormatting sqref="C16:AP16">
    <cfRule type="expression" dxfId="28" priority="6">
      <formula>OR(AND(OR(COUNTA(D$11:D$24)&gt;0,COUNTA(C$17:C$23)&gt;0),C$16=""),AND(AND(HOUR(C$16)=0,MINUTE(C$16)=0),C$16&lt;&gt;""))</formula>
    </cfRule>
  </conditionalFormatting>
  <conditionalFormatting sqref="C22:AP22">
    <cfRule type="expression" dxfId="27" priority="13">
      <formula>OR(AND(OR(COUNTA(D$11:D$24)&gt;0,C$23&lt;&gt;""),C$22=""),AND(AND(HOUR(C$22)=0,MINUTE(C$22)=0),C$22&lt;&gt;""))</formula>
    </cfRule>
  </conditionalFormatting>
  <conditionalFormatting sqref="C11:AP12 C14:AP24">
    <cfRule type="expression" dxfId="26" priority="17">
      <formula>MOD(COLUMN(),2)=0</formula>
    </cfRule>
  </conditionalFormatting>
  <conditionalFormatting sqref="B5">
    <cfRule type="expression" dxfId="25" priority="1">
      <formula>AND(COUNTA($C$11:$AP$11)&gt;0,$B$5="")</formula>
    </cfRule>
  </conditionalFormatting>
  <conditionalFormatting sqref="C11:AP11">
    <cfRule type="expression" dxfId="24" priority="2">
      <formula>AND(OR(COUNTA(D$11:D$24)&gt;0,COUNTA(C$12,C$14:C$23)&gt;0),C$11="")</formula>
    </cfRule>
  </conditionalFormatting>
  <conditionalFormatting sqref="C12:AP12">
    <cfRule type="expression" dxfId="23" priority="3">
      <formula>AND(OR(COUNTA(D$11:D$24)&gt;0,COUNTA(C$14:C$23)&gt;0),C$12="")</formula>
    </cfRule>
  </conditionalFormatting>
  <conditionalFormatting sqref="C14:AP14">
    <cfRule type="expression" dxfId="22" priority="4">
      <formula>AND(OR(COUNTA(D$11:D$24)&gt;0,COUNTA(C$15:C$23)&gt;0),C$14="")</formula>
    </cfRule>
  </conditionalFormatting>
  <conditionalFormatting sqref="C15:AP15">
    <cfRule type="expression" dxfId="21" priority="5">
      <formula>AND(OR(COUNTA(D$11:D$24)&gt;0,COUNTA(C$16:C$23)&gt;0),C$15="")</formula>
    </cfRule>
  </conditionalFormatting>
  <conditionalFormatting sqref="C17:AP17">
    <cfRule type="expression" dxfId="20" priority="7">
      <formula>AND(OR(COUNTA(D$11:D$24)&gt;0,COUNTA(C$18:C$23)&gt;0),C$17="")</formula>
    </cfRule>
  </conditionalFormatting>
  <conditionalFormatting sqref="C18:AP18">
    <cfRule type="expression" dxfId="19" priority="9">
      <formula>AND(OR(COUNTA(D$11:D$24)&gt;0,COUNTA(C$19:C$23)&gt;0),C$18="")</formula>
    </cfRule>
  </conditionalFormatting>
  <conditionalFormatting sqref="C19:AP19">
    <cfRule type="expression" dxfId="18" priority="10">
      <formula>AND(OR(COUNTA(D$11:D$24)&gt;0,COUNTA(C$20:C$23)&gt;0),C$19="")</formula>
    </cfRule>
  </conditionalFormatting>
  <conditionalFormatting sqref="C20:AP20">
    <cfRule type="expression" dxfId="17" priority="11">
      <formula>AND(OR(COUNTA(D$11:D$24)&gt;0,COUNTA(C$21:C$23)&gt;0),C$20="")</formula>
    </cfRule>
  </conditionalFormatting>
  <conditionalFormatting sqref="C21:AP21">
    <cfRule type="expression" dxfId="16" priority="12">
      <formula>AND(OR(COUNTA(D$11:D$24)&gt;0,COUNTA(C$22:C$23)&gt;0),C$21="")</formula>
    </cfRule>
  </conditionalFormatting>
  <conditionalFormatting sqref="C23:AP23">
    <cfRule type="expression" dxfId="15" priority="14">
      <formula>AND(C$23&lt;&gt;"",C$23&lt;&gt;使用機材)</formula>
    </cfRule>
    <cfRule type="expression" dxfId="14" priority="15">
      <formula>AND(COUNTA(D$11:D$24)&gt;0,C$23="")</formula>
    </cfRule>
  </conditionalFormatting>
  <dataValidations count="10">
    <dataValidation errorStyle="warning" imeMode="off" allowBlank="1" showErrorMessage="1" errorTitle="入力エラー" error="半角数字で西暦年を入力して下さい" sqref="C6"/>
    <dataValidation imeMode="off" allowBlank="1" showInputMessage="1" showErrorMessage="1" sqref="B5"/>
    <dataValidation type="list" imeMode="off" showErrorMessage="1" errorTitle="入力エラー" error="調査月を「半角数字」で入力して下さい" sqref="C17:AP17 C20:AP20 D14:AP14">
      <formula1>"1,2,3,4,5,6,7,8,9,10,11,12"</formula1>
    </dataValidation>
    <dataValidation type="list" imeMode="off" showErrorMessage="1" errorTitle="入力エラー" error="調査日を「半角数字」で入力してください" sqref="C15:AP15 C21:AP21 C18:AP18">
      <formula1>"1,2,3,4,5,6,7,8,9,10,11,12,13,14,15,16,17,18,19,20,21,22,23,24,25,26,27,28,29,30,31"</formula1>
    </dataValidation>
    <dataValidation type="time" imeMode="off" allowBlank="1" showInputMessage="1" showErrorMessage="1" errorTitle="入力エラー" error="時刻（時：分）を半角で「14:26」のように入力して下さい。めんどくさくてごめんなさい！" sqref="C22:AP22 C16:AP16">
      <formula1>0</formula1>
      <formula2>0.999305555555556</formula2>
    </dataValidation>
    <dataValidation type="list" allowBlank="1" showInputMessage="1" showErrorMessage="1" errorTitle="入力エラー" error="いずれかを入力して下さい_x000a__x000a_回収時にカメラが正常に作動していた→「回収時」_x000a_回収時に電池切れや故障でカメラが作動していなかった・容量がいっぱいで記録できない状態だった→「回収前に終了」" sqref="C19:AP19">
      <formula1>"回収時,回収前に終了"</formula1>
    </dataValidation>
    <dataValidation type="list" errorStyle="warning" imeMode="off" allowBlank="1" showErrorMessage="1" errorTitle="入力エラー" error="使用した機材を入力してください_x000a_以下の３機種から選択してください_x000a__x000a_第3期配布：FieldNoteDUO(DMC-FT3)_x000a_第4期配布：Ltl-Acorn 6310W_x000a_第5期配布：Ltl-6210WMC" sqref="D23:AP23">
      <formula1>"Ltl-6210WMC,Ltl-Acorn 6310W,FieldNoteDUO(DMC-FT3)"</formula1>
    </dataValidation>
    <dataValidation type="list" errorStyle="warning" imeMode="off" allowBlank="1" showErrorMessage="1" errorTitle="入力エラー" error="使用した機材を入力してください_x000a_以下の３機種から選択してください_x000a__x000a_第3期配布：FieldNoteDUO(DMC-FT3)_x000a_第4期配布：Ltl-Acorn 6310W_x000a_第5期配布：Ltl-6210WMC" sqref="C23">
      <formula1>使用機材</formula1>
    </dataValidation>
    <dataValidation type="list" allowBlank="1" showInputMessage="1" sqref="A36:A65">
      <formula1>種名リスト</formula1>
    </dataValidation>
    <dataValidation type="list" imeMode="off" showErrorMessage="1" errorTitle="入力エラー" error="調査月を「半角数字」で入力してください" sqref="C14">
      <formula1>"1,2,3,4,5,6,7,8,9,10,11,12"</formula1>
    </dataValidation>
  </dataValidations>
  <pageMargins left="0.78740157480314965" right="0.78740157480314965" top="0.98425196850393704" bottom="0.98425196850393704" header="0.51181102362204722" footer="0.51181102362204722"/>
  <pageSetup paperSize="9" scale="94" orientation="landscape" r:id="rId1"/>
  <headerFooter alignWithMargins="0"/>
  <rowBreaks count="1" manualBreakCount="1">
    <brk id="29"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008"/>
  <sheetViews>
    <sheetView showGridLines="0" zoomScaleNormal="100" workbookViewId="0">
      <pane ySplit="8" topLeftCell="A17" activePane="bottomLeft" state="frozen"/>
      <selection pane="bottomLeft" activeCell="R33" sqref="R33"/>
    </sheetView>
  </sheetViews>
  <sheetFormatPr defaultColWidth="8.89453125" defaultRowHeight="12.9"/>
  <cols>
    <col min="1" max="1" width="19.1015625" style="23" customWidth="1"/>
    <col min="2" max="2" width="17" style="23" customWidth="1"/>
    <col min="3" max="3" width="5.5234375" style="23" customWidth="1"/>
    <col min="4" max="4" width="5.5234375" style="24" customWidth="1"/>
    <col min="5" max="5" width="9.20703125" style="25" customWidth="1"/>
    <col min="6" max="6" width="11.1015625" style="26" customWidth="1"/>
    <col min="7" max="7" width="16.5234375" style="23" customWidth="1"/>
    <col min="8" max="8" width="9.68359375" style="23" customWidth="1"/>
    <col min="9" max="9" width="9.1015625" style="23" customWidth="1"/>
    <col min="10" max="10" width="26.7890625" style="22" customWidth="1"/>
    <col min="11" max="11" width="15" style="23" bestFit="1" customWidth="1"/>
    <col min="12" max="12" width="15.68359375" style="23" customWidth="1"/>
    <col min="13" max="14" width="26.41796875" style="22" customWidth="1"/>
    <col min="15" max="15" width="8.89453125" style="35"/>
    <col min="16" max="16" width="2.7890625" style="334" hidden="1" customWidth="1"/>
    <col min="17" max="16384" width="8.89453125" style="35"/>
  </cols>
  <sheetData>
    <row r="1" spans="1:16" ht="18.75" customHeight="1">
      <c r="A1" s="21" t="s">
        <v>654</v>
      </c>
      <c r="B1" s="32"/>
      <c r="C1" s="32"/>
      <c r="D1" s="32"/>
      <c r="E1" s="33"/>
      <c r="F1" s="34"/>
      <c r="G1" s="33"/>
      <c r="H1" s="33"/>
      <c r="I1" s="33"/>
      <c r="J1" s="33"/>
      <c r="K1" s="33"/>
      <c r="L1" s="33"/>
      <c r="M1" s="33"/>
      <c r="N1" s="33"/>
      <c r="P1" s="329"/>
    </row>
    <row r="2" spans="1:16" s="40" customFormat="1" ht="19.8" customHeight="1">
      <c r="A2" s="115" t="s">
        <v>586</v>
      </c>
      <c r="B2" s="37"/>
      <c r="C2" s="37"/>
      <c r="D2" s="37"/>
      <c r="E2" s="38"/>
      <c r="F2" s="39"/>
      <c r="G2" s="38"/>
      <c r="H2" s="38"/>
      <c r="I2" s="38"/>
      <c r="J2" s="395" t="s">
        <v>584</v>
      </c>
      <c r="K2" s="186"/>
      <c r="L2" s="175" t="s">
        <v>597</v>
      </c>
      <c r="P2" s="329"/>
    </row>
    <row r="3" spans="1:16" s="46" customFormat="1" ht="9.6" customHeight="1">
      <c r="A3" s="41"/>
      <c r="B3" s="171"/>
      <c r="C3" s="42"/>
      <c r="D3" s="36"/>
      <c r="E3" s="43"/>
      <c r="F3" s="44"/>
      <c r="G3" s="43"/>
      <c r="H3" s="43"/>
      <c r="I3" s="45"/>
      <c r="J3" s="395"/>
      <c r="K3" s="414" t="s">
        <v>580</v>
      </c>
      <c r="L3" s="383" t="str">
        <f>IF(COUNTA(A9:E9)=0,"×未入力",IF($P$8&gt;0,"△入力中","○完了"))</f>
        <v>×未入力</v>
      </c>
      <c r="P3" s="330"/>
    </row>
    <row r="4" spans="1:16" s="46" customFormat="1" ht="9.6" customHeight="1">
      <c r="A4" s="41"/>
      <c r="B4" s="172"/>
      <c r="C4" s="42"/>
      <c r="D4" s="36"/>
      <c r="E4" s="43"/>
      <c r="F4" s="44"/>
      <c r="G4" s="43"/>
      <c r="H4" s="43"/>
      <c r="I4" s="45"/>
      <c r="J4" s="395"/>
      <c r="K4" s="414"/>
      <c r="L4" s="383"/>
      <c r="M4" s="45"/>
      <c r="N4" s="45"/>
      <c r="P4" s="330"/>
    </row>
    <row r="5" spans="1:16" s="46" customFormat="1" ht="9.6" customHeight="1">
      <c r="B5" s="173"/>
      <c r="C5" s="42"/>
      <c r="D5" s="36"/>
      <c r="E5" s="45"/>
      <c r="F5" s="44"/>
      <c r="G5" s="45"/>
      <c r="H5" s="45"/>
      <c r="I5" s="45"/>
      <c r="J5" s="187"/>
      <c r="K5" s="188"/>
      <c r="L5" s="130"/>
      <c r="M5" s="45"/>
      <c r="N5" s="45"/>
      <c r="P5" s="330"/>
    </row>
    <row r="6" spans="1:16" s="40" customFormat="1" ht="100.8" customHeight="1">
      <c r="B6" s="36"/>
      <c r="C6" s="47"/>
      <c r="D6" s="48"/>
      <c r="E6" s="49"/>
      <c r="F6" s="50"/>
      <c r="G6" s="49"/>
      <c r="H6" s="49"/>
      <c r="I6" s="49"/>
      <c r="M6" s="49"/>
      <c r="N6" s="49"/>
      <c r="P6" s="331"/>
    </row>
    <row r="7" spans="1:16" s="40" customFormat="1" ht="12.3">
      <c r="A7" s="396" t="s">
        <v>596</v>
      </c>
      <c r="B7" s="396"/>
      <c r="F7" s="51"/>
      <c r="P7" s="332" t="s">
        <v>611</v>
      </c>
    </row>
    <row r="8" spans="1:16" s="60" customFormat="1" ht="12.3">
      <c r="A8" s="52" t="s">
        <v>590</v>
      </c>
      <c r="B8" s="52" t="s">
        <v>605</v>
      </c>
      <c r="C8" s="52" t="s">
        <v>606</v>
      </c>
      <c r="D8" s="53" t="s">
        <v>607</v>
      </c>
      <c r="E8" s="54" t="s">
        <v>608</v>
      </c>
      <c r="F8" s="55" t="s">
        <v>11</v>
      </c>
      <c r="G8" s="56" t="s">
        <v>609</v>
      </c>
      <c r="H8" s="57" t="s">
        <v>299</v>
      </c>
      <c r="I8" s="52" t="s">
        <v>610</v>
      </c>
      <c r="J8" s="52" t="s">
        <v>46</v>
      </c>
      <c r="K8" s="58" t="s">
        <v>289</v>
      </c>
      <c r="L8" s="58" t="s">
        <v>298</v>
      </c>
      <c r="M8" s="59" t="s">
        <v>352</v>
      </c>
      <c r="N8" s="59" t="s">
        <v>353</v>
      </c>
      <c r="P8" s="333">
        <f>COUNTIF(P9:P1008,1)</f>
        <v>0</v>
      </c>
    </row>
    <row r="9" spans="1:16" s="40" customFormat="1" ht="12.3">
      <c r="A9" s="102"/>
      <c r="B9" s="61"/>
      <c r="C9" s="62"/>
      <c r="D9" s="62"/>
      <c r="E9" s="63"/>
      <c r="F9" s="111" t="str">
        <f>IFERROR(IF(G9="","",VLOOKUP(G9,種名候補!$C$2:$D$41,2,0)),"")</f>
        <v/>
      </c>
      <c r="G9" s="64"/>
      <c r="H9" s="65"/>
      <c r="I9" s="83"/>
      <c r="J9" s="66"/>
      <c r="K9" s="67"/>
      <c r="L9" s="68"/>
      <c r="M9" s="68"/>
      <c r="N9" s="68"/>
      <c r="P9" s="329" t="str">
        <f>IF(COUNTA(A9:E9,G9:J9)=0,"",IF(OR(COUNTA(A9:E9,G9,I9)&lt;7,AND(HOUR(E9)=0,MINUTE(E9)=0)),1,0))</f>
        <v/>
      </c>
    </row>
    <row r="10" spans="1:16" s="40" customFormat="1" ht="12.3">
      <c r="A10" s="69"/>
      <c r="B10" s="69"/>
      <c r="C10" s="70"/>
      <c r="D10" s="70"/>
      <c r="E10" s="71"/>
      <c r="F10" s="111" t="str">
        <f>IFERROR(IF(G10="","",VLOOKUP(G10,種名候補!$C$2:$D$41,2,0)),"")</f>
        <v/>
      </c>
      <c r="G10" s="72"/>
      <c r="H10" s="73"/>
      <c r="I10" s="69"/>
      <c r="J10" s="69"/>
      <c r="K10" s="74"/>
      <c r="L10" s="75"/>
      <c r="M10" s="75"/>
      <c r="N10" s="75"/>
      <c r="P10" s="329" t="str">
        <f t="shared" ref="P10:P73" si="0">IF(COUNTA(A10:E10,G10:J10)=0,"",IF(OR(COUNTA(A10:E10,G10,I10)&lt;7,AND(HOUR(E10)=0,MINUTE(E10)=0)),1,0))</f>
        <v/>
      </c>
    </row>
    <row r="11" spans="1:16" s="40" customFormat="1" ht="12.3">
      <c r="A11" s="69"/>
      <c r="B11" s="69"/>
      <c r="C11" s="70"/>
      <c r="D11" s="70"/>
      <c r="E11" s="71"/>
      <c r="F11" s="111" t="str">
        <f>IFERROR(IF(G11="","",VLOOKUP(G11,種名候補!$C$2:$D$41,2,0)),"")</f>
        <v/>
      </c>
      <c r="G11" s="72"/>
      <c r="H11" s="73"/>
      <c r="I11" s="69"/>
      <c r="J11" s="69"/>
      <c r="K11" s="74"/>
      <c r="L11" s="75"/>
      <c r="M11" s="75"/>
      <c r="N11" s="75"/>
      <c r="P11" s="329" t="str">
        <f t="shared" si="0"/>
        <v/>
      </c>
    </row>
    <row r="12" spans="1:16" s="40" customFormat="1" ht="12.3">
      <c r="A12" s="69"/>
      <c r="B12" s="69"/>
      <c r="C12" s="70"/>
      <c r="D12" s="70"/>
      <c r="E12" s="71"/>
      <c r="F12" s="111" t="str">
        <f>IFERROR(IF(G12="","",VLOOKUP(G12,種名候補!$C$2:$D$41,2,0)),"")</f>
        <v/>
      </c>
      <c r="G12" s="72"/>
      <c r="H12" s="73"/>
      <c r="I12" s="69"/>
      <c r="J12" s="69"/>
      <c r="K12" s="74"/>
      <c r="L12" s="75"/>
      <c r="M12" s="75"/>
      <c r="N12" s="75"/>
      <c r="P12" s="329" t="str">
        <f t="shared" si="0"/>
        <v/>
      </c>
    </row>
    <row r="13" spans="1:16" s="40" customFormat="1" ht="12.3">
      <c r="A13" s="69"/>
      <c r="B13" s="69"/>
      <c r="C13" s="70"/>
      <c r="D13" s="70"/>
      <c r="E13" s="71"/>
      <c r="F13" s="111" t="str">
        <f>IFERROR(IF(G13="","",VLOOKUP(G13,種名候補!$C$2:$D$41,2,0)),"")</f>
        <v/>
      </c>
      <c r="G13" s="72"/>
      <c r="H13" s="73"/>
      <c r="I13" s="69"/>
      <c r="J13" s="69"/>
      <c r="K13" s="74"/>
      <c r="L13" s="75"/>
      <c r="M13" s="75"/>
      <c r="N13" s="75"/>
      <c r="P13" s="329" t="str">
        <f t="shared" si="0"/>
        <v/>
      </c>
    </row>
    <row r="14" spans="1:16" s="40" customFormat="1" ht="12.3">
      <c r="A14" s="69"/>
      <c r="B14" s="69"/>
      <c r="C14" s="70"/>
      <c r="D14" s="70"/>
      <c r="E14" s="71"/>
      <c r="F14" s="111" t="str">
        <f>IFERROR(IF(G14="","",VLOOKUP(G14,種名候補!$C$2:$D$41,2,0)),"")</f>
        <v/>
      </c>
      <c r="G14" s="72"/>
      <c r="H14" s="73"/>
      <c r="I14" s="69"/>
      <c r="J14" s="69"/>
      <c r="K14" s="74"/>
      <c r="L14" s="75"/>
      <c r="M14" s="75"/>
      <c r="N14" s="75"/>
      <c r="P14" s="329" t="str">
        <f t="shared" si="0"/>
        <v/>
      </c>
    </row>
    <row r="15" spans="1:16" s="40" customFormat="1" ht="12.3">
      <c r="A15" s="69"/>
      <c r="B15" s="69"/>
      <c r="C15" s="70"/>
      <c r="D15" s="70"/>
      <c r="E15" s="71"/>
      <c r="F15" s="111" t="str">
        <f>IFERROR(IF(G15="","",VLOOKUP(G15,種名候補!$C$2:$D$41,2,0)),"")</f>
        <v/>
      </c>
      <c r="G15" s="72"/>
      <c r="H15" s="73"/>
      <c r="I15" s="69"/>
      <c r="J15" s="69"/>
      <c r="K15" s="74"/>
      <c r="L15" s="75"/>
      <c r="M15" s="75"/>
      <c r="N15" s="75"/>
      <c r="P15" s="329" t="str">
        <f t="shared" si="0"/>
        <v/>
      </c>
    </row>
    <row r="16" spans="1:16" s="40" customFormat="1" ht="12.3">
      <c r="A16" s="69"/>
      <c r="B16" s="69"/>
      <c r="C16" s="70"/>
      <c r="D16" s="70"/>
      <c r="E16" s="71"/>
      <c r="F16" s="111" t="str">
        <f>IFERROR(IF(G16="","",VLOOKUP(G16,種名候補!$C$2:$D$41,2,0)),"")</f>
        <v/>
      </c>
      <c r="G16" s="72"/>
      <c r="H16" s="73"/>
      <c r="I16" s="69"/>
      <c r="J16" s="69"/>
      <c r="K16" s="74"/>
      <c r="L16" s="75"/>
      <c r="M16" s="75"/>
      <c r="N16" s="75"/>
      <c r="P16" s="329" t="str">
        <f t="shared" si="0"/>
        <v/>
      </c>
    </row>
    <row r="17" spans="1:16" s="40" customFormat="1" ht="12.3">
      <c r="A17" s="69"/>
      <c r="B17" s="69"/>
      <c r="C17" s="70"/>
      <c r="D17" s="70"/>
      <c r="E17" s="71"/>
      <c r="F17" s="111" t="str">
        <f>IFERROR(IF(G17="","",VLOOKUP(G17,種名候補!$C$2:$D$41,2,0)),"")</f>
        <v/>
      </c>
      <c r="G17" s="72"/>
      <c r="H17" s="73"/>
      <c r="I17" s="69"/>
      <c r="J17" s="69"/>
      <c r="K17" s="74"/>
      <c r="L17" s="75"/>
      <c r="M17" s="75"/>
      <c r="N17" s="75"/>
      <c r="P17" s="329" t="str">
        <f t="shared" si="0"/>
        <v/>
      </c>
    </row>
    <row r="18" spans="1:16" s="40" customFormat="1" ht="12.3">
      <c r="A18" s="69"/>
      <c r="B18" s="69"/>
      <c r="C18" s="70"/>
      <c r="D18" s="70"/>
      <c r="E18" s="71"/>
      <c r="F18" s="111" t="str">
        <f>IFERROR(IF(G18="","",VLOOKUP(G18,種名候補!$C$2:$D$41,2,0)),"")</f>
        <v/>
      </c>
      <c r="G18" s="72"/>
      <c r="H18" s="73"/>
      <c r="I18" s="69"/>
      <c r="J18" s="69"/>
      <c r="K18" s="74"/>
      <c r="L18" s="75"/>
      <c r="M18" s="75"/>
      <c r="N18" s="75"/>
      <c r="P18" s="329" t="str">
        <f t="shared" si="0"/>
        <v/>
      </c>
    </row>
    <row r="19" spans="1:16" s="40" customFormat="1" ht="12.3">
      <c r="A19" s="69"/>
      <c r="B19" s="69"/>
      <c r="C19" s="70"/>
      <c r="D19" s="70"/>
      <c r="E19" s="71"/>
      <c r="F19" s="111" t="str">
        <f>IFERROR(IF(G19="","",VLOOKUP(G19,種名候補!$C$2:$D$41,2,0)),"")</f>
        <v/>
      </c>
      <c r="G19" s="72"/>
      <c r="H19" s="73"/>
      <c r="I19" s="69"/>
      <c r="J19" s="69"/>
      <c r="K19" s="74"/>
      <c r="L19" s="75"/>
      <c r="M19" s="75"/>
      <c r="N19" s="75"/>
      <c r="P19" s="329" t="str">
        <f t="shared" si="0"/>
        <v/>
      </c>
    </row>
    <row r="20" spans="1:16" s="40" customFormat="1" ht="12.3">
      <c r="A20" s="69"/>
      <c r="B20" s="69"/>
      <c r="C20" s="70"/>
      <c r="D20" s="70"/>
      <c r="E20" s="71"/>
      <c r="F20" s="111" t="str">
        <f>IFERROR(IF(G20="","",VLOOKUP(G20,種名候補!$C$2:$D$41,2,0)),"")</f>
        <v/>
      </c>
      <c r="G20" s="72"/>
      <c r="H20" s="73"/>
      <c r="I20" s="69"/>
      <c r="J20" s="69"/>
      <c r="K20" s="74"/>
      <c r="L20" s="75"/>
      <c r="M20" s="75"/>
      <c r="N20" s="75"/>
      <c r="P20" s="329" t="str">
        <f t="shared" si="0"/>
        <v/>
      </c>
    </row>
    <row r="21" spans="1:16" s="40" customFormat="1" ht="12.3">
      <c r="A21" s="69"/>
      <c r="B21" s="69"/>
      <c r="C21" s="70"/>
      <c r="D21" s="70"/>
      <c r="E21" s="71"/>
      <c r="F21" s="111" t="str">
        <f>IFERROR(IF(G21="","",VLOOKUP(G21,種名候補!$C$2:$D$41,2,0)),"")</f>
        <v/>
      </c>
      <c r="G21" s="72"/>
      <c r="H21" s="73"/>
      <c r="I21" s="69"/>
      <c r="J21" s="69"/>
      <c r="K21" s="74"/>
      <c r="L21" s="75"/>
      <c r="M21" s="75"/>
      <c r="N21" s="75"/>
      <c r="P21" s="329" t="str">
        <f t="shared" si="0"/>
        <v/>
      </c>
    </row>
    <row r="22" spans="1:16" s="40" customFormat="1" ht="12.3">
      <c r="A22" s="69"/>
      <c r="B22" s="69"/>
      <c r="C22" s="70"/>
      <c r="D22" s="70"/>
      <c r="E22" s="71"/>
      <c r="F22" s="111" t="str">
        <f>IFERROR(IF(G22="","",VLOOKUP(G22,種名候補!$C$2:$D$41,2,0)),"")</f>
        <v/>
      </c>
      <c r="G22" s="72"/>
      <c r="H22" s="73"/>
      <c r="I22" s="69"/>
      <c r="J22" s="69"/>
      <c r="K22" s="74"/>
      <c r="L22" s="75"/>
      <c r="M22" s="75"/>
      <c r="N22" s="75"/>
      <c r="P22" s="329" t="str">
        <f t="shared" si="0"/>
        <v/>
      </c>
    </row>
    <row r="23" spans="1:16" s="40" customFormat="1" ht="12.3">
      <c r="A23" s="69"/>
      <c r="B23" s="69"/>
      <c r="C23" s="70"/>
      <c r="D23" s="70"/>
      <c r="E23" s="71"/>
      <c r="F23" s="111" t="str">
        <f>IFERROR(IF(G23="","",VLOOKUP(G23,種名候補!$C$2:$D$41,2,0)),"")</f>
        <v/>
      </c>
      <c r="G23" s="72"/>
      <c r="H23" s="73"/>
      <c r="I23" s="69"/>
      <c r="J23" s="69"/>
      <c r="K23" s="74"/>
      <c r="L23" s="75"/>
      <c r="M23" s="75"/>
      <c r="N23" s="75"/>
      <c r="P23" s="329" t="str">
        <f t="shared" si="0"/>
        <v/>
      </c>
    </row>
    <row r="24" spans="1:16" s="40" customFormat="1" ht="12.3">
      <c r="A24" s="69"/>
      <c r="B24" s="69"/>
      <c r="C24" s="70"/>
      <c r="D24" s="70"/>
      <c r="E24" s="71"/>
      <c r="F24" s="111" t="str">
        <f>IFERROR(IF(G24="","",VLOOKUP(G24,種名候補!$C$2:$D$41,2,0)),"")</f>
        <v/>
      </c>
      <c r="G24" s="72"/>
      <c r="H24" s="73"/>
      <c r="I24" s="69"/>
      <c r="J24" s="69"/>
      <c r="K24" s="74"/>
      <c r="L24" s="75"/>
      <c r="M24" s="75"/>
      <c r="N24" s="75"/>
      <c r="P24" s="329" t="str">
        <f t="shared" si="0"/>
        <v/>
      </c>
    </row>
    <row r="25" spans="1:16" s="40" customFormat="1" ht="12.3">
      <c r="A25" s="69"/>
      <c r="B25" s="69"/>
      <c r="C25" s="70"/>
      <c r="D25" s="70"/>
      <c r="E25" s="71"/>
      <c r="F25" s="111" t="str">
        <f>IFERROR(IF(G25="","",VLOOKUP(G25,種名候補!$C$2:$D$41,2,0)),"")</f>
        <v/>
      </c>
      <c r="G25" s="72"/>
      <c r="H25" s="73"/>
      <c r="I25" s="69"/>
      <c r="J25" s="69"/>
      <c r="K25" s="74"/>
      <c r="L25" s="75"/>
      <c r="M25" s="75"/>
      <c r="N25" s="75"/>
      <c r="P25" s="329" t="str">
        <f t="shared" si="0"/>
        <v/>
      </c>
    </row>
    <row r="26" spans="1:16" s="40" customFormat="1" ht="12.3">
      <c r="A26" s="69"/>
      <c r="B26" s="69"/>
      <c r="C26" s="70"/>
      <c r="D26" s="70"/>
      <c r="E26" s="71"/>
      <c r="F26" s="111" t="str">
        <f>IFERROR(IF(G26="","",VLOOKUP(G26,種名候補!$C$2:$D$41,2,0)),"")</f>
        <v/>
      </c>
      <c r="G26" s="72"/>
      <c r="H26" s="73"/>
      <c r="I26" s="69"/>
      <c r="J26" s="69"/>
      <c r="K26" s="74"/>
      <c r="L26" s="75"/>
      <c r="M26" s="75"/>
      <c r="N26" s="75"/>
      <c r="P26" s="329" t="str">
        <f t="shared" si="0"/>
        <v/>
      </c>
    </row>
    <row r="27" spans="1:16" s="40" customFormat="1" ht="12.3">
      <c r="A27" s="69"/>
      <c r="B27" s="69"/>
      <c r="C27" s="70"/>
      <c r="D27" s="70"/>
      <c r="E27" s="71"/>
      <c r="F27" s="111" t="str">
        <f>IFERROR(IF(G27="","",VLOOKUP(G27,種名候補!$C$2:$D$41,2,0)),"")</f>
        <v/>
      </c>
      <c r="G27" s="72"/>
      <c r="H27" s="73"/>
      <c r="I27" s="69"/>
      <c r="J27" s="69"/>
      <c r="K27" s="74"/>
      <c r="L27" s="75"/>
      <c r="M27" s="75"/>
      <c r="N27" s="75"/>
      <c r="P27" s="329" t="str">
        <f t="shared" si="0"/>
        <v/>
      </c>
    </row>
    <row r="28" spans="1:16" s="40" customFormat="1" ht="12.3">
      <c r="A28" s="69"/>
      <c r="B28" s="69"/>
      <c r="C28" s="70"/>
      <c r="D28" s="70"/>
      <c r="E28" s="71"/>
      <c r="F28" s="111" t="str">
        <f>IFERROR(IF(G28="","",VLOOKUP(G28,種名候補!$C$2:$D$41,2,0)),"")</f>
        <v/>
      </c>
      <c r="G28" s="72"/>
      <c r="H28" s="73"/>
      <c r="I28" s="69"/>
      <c r="J28" s="69"/>
      <c r="K28" s="74"/>
      <c r="L28" s="75"/>
      <c r="M28" s="75"/>
      <c r="N28" s="75"/>
      <c r="P28" s="329" t="str">
        <f t="shared" si="0"/>
        <v/>
      </c>
    </row>
    <row r="29" spans="1:16" s="40" customFormat="1" ht="12.3">
      <c r="A29" s="69"/>
      <c r="B29" s="69"/>
      <c r="C29" s="70"/>
      <c r="D29" s="70"/>
      <c r="E29" s="71"/>
      <c r="F29" s="111" t="str">
        <f>IFERROR(IF(G29="","",VLOOKUP(G29,種名候補!$C$2:$D$41,2,0)),"")</f>
        <v/>
      </c>
      <c r="G29" s="72"/>
      <c r="H29" s="73"/>
      <c r="I29" s="69"/>
      <c r="J29" s="69"/>
      <c r="K29" s="74"/>
      <c r="L29" s="75"/>
      <c r="M29" s="75"/>
      <c r="N29" s="75"/>
      <c r="P29" s="329" t="str">
        <f t="shared" si="0"/>
        <v/>
      </c>
    </row>
    <row r="30" spans="1:16" s="40" customFormat="1" ht="12.3">
      <c r="A30" s="69"/>
      <c r="B30" s="69"/>
      <c r="C30" s="70"/>
      <c r="D30" s="70"/>
      <c r="E30" s="71"/>
      <c r="F30" s="111" t="str">
        <f>IFERROR(IF(G30="","",VLOOKUP(G30,種名候補!$C$2:$D$41,2,0)),"")</f>
        <v/>
      </c>
      <c r="G30" s="72"/>
      <c r="H30" s="73"/>
      <c r="I30" s="69"/>
      <c r="J30" s="69"/>
      <c r="K30" s="74"/>
      <c r="L30" s="75"/>
      <c r="M30" s="75"/>
      <c r="N30" s="75"/>
      <c r="P30" s="329" t="str">
        <f t="shared" si="0"/>
        <v/>
      </c>
    </row>
    <row r="31" spans="1:16" s="40" customFormat="1" ht="12.3">
      <c r="A31" s="69"/>
      <c r="B31" s="69"/>
      <c r="C31" s="70"/>
      <c r="D31" s="70"/>
      <c r="E31" s="71"/>
      <c r="F31" s="111" t="str">
        <f>IFERROR(IF(G31="","",VLOOKUP(G31,種名候補!$C$2:$D$41,2,0)),"")</f>
        <v/>
      </c>
      <c r="G31" s="72"/>
      <c r="H31" s="73"/>
      <c r="I31" s="69"/>
      <c r="J31" s="69"/>
      <c r="K31" s="74"/>
      <c r="L31" s="75"/>
      <c r="M31" s="75"/>
      <c r="N31" s="75"/>
      <c r="P31" s="329" t="str">
        <f t="shared" si="0"/>
        <v/>
      </c>
    </row>
    <row r="32" spans="1:16" s="40" customFormat="1" ht="12.3">
      <c r="A32" s="69"/>
      <c r="B32" s="69"/>
      <c r="C32" s="70"/>
      <c r="D32" s="70"/>
      <c r="E32" s="71"/>
      <c r="F32" s="111" t="str">
        <f>IFERROR(IF(G32="","",VLOOKUP(G32,種名候補!$C$2:$D$41,2,0)),"")</f>
        <v/>
      </c>
      <c r="G32" s="72"/>
      <c r="H32" s="73"/>
      <c r="I32" s="69"/>
      <c r="J32" s="69"/>
      <c r="K32" s="74"/>
      <c r="L32" s="75"/>
      <c r="M32" s="75"/>
      <c r="N32" s="75"/>
      <c r="P32" s="329" t="str">
        <f t="shared" si="0"/>
        <v/>
      </c>
    </row>
    <row r="33" spans="1:16" s="40" customFormat="1" ht="12.3">
      <c r="A33" s="69"/>
      <c r="B33" s="69"/>
      <c r="C33" s="70"/>
      <c r="D33" s="70"/>
      <c r="E33" s="71"/>
      <c r="F33" s="111" t="str">
        <f>IFERROR(IF(G33="","",VLOOKUP(G33,種名候補!$C$2:$D$41,2,0)),"")</f>
        <v/>
      </c>
      <c r="G33" s="72"/>
      <c r="H33" s="73"/>
      <c r="I33" s="69"/>
      <c r="J33" s="69"/>
      <c r="K33" s="74"/>
      <c r="L33" s="75"/>
      <c r="M33" s="75"/>
      <c r="N33" s="75"/>
      <c r="P33" s="329" t="str">
        <f t="shared" si="0"/>
        <v/>
      </c>
    </row>
    <row r="34" spans="1:16" s="40" customFormat="1" ht="12.3">
      <c r="A34" s="69"/>
      <c r="B34" s="69"/>
      <c r="C34" s="70"/>
      <c r="D34" s="70"/>
      <c r="E34" s="71"/>
      <c r="F34" s="111" t="str">
        <f>IFERROR(IF(G34="","",VLOOKUP(G34,種名候補!$C$2:$D$41,2,0)),"")</f>
        <v/>
      </c>
      <c r="G34" s="72"/>
      <c r="H34" s="73"/>
      <c r="I34" s="69"/>
      <c r="J34" s="69"/>
      <c r="K34" s="74"/>
      <c r="L34" s="75"/>
      <c r="M34" s="75"/>
      <c r="N34" s="75"/>
      <c r="P34" s="329" t="str">
        <f t="shared" si="0"/>
        <v/>
      </c>
    </row>
    <row r="35" spans="1:16" s="40" customFormat="1" ht="12.3">
      <c r="A35" s="69"/>
      <c r="B35" s="69"/>
      <c r="C35" s="70"/>
      <c r="D35" s="70"/>
      <c r="E35" s="71"/>
      <c r="F35" s="111" t="str">
        <f>IFERROR(IF(G35="","",VLOOKUP(G35,種名候補!$C$2:$D$41,2,0)),"")</f>
        <v/>
      </c>
      <c r="G35" s="72"/>
      <c r="H35" s="73"/>
      <c r="I35" s="69"/>
      <c r="J35" s="69"/>
      <c r="K35" s="74"/>
      <c r="L35" s="75"/>
      <c r="M35" s="75"/>
      <c r="N35" s="75"/>
      <c r="P35" s="329" t="str">
        <f t="shared" si="0"/>
        <v/>
      </c>
    </row>
    <row r="36" spans="1:16" s="40" customFormat="1" ht="12.3">
      <c r="A36" s="69"/>
      <c r="B36" s="69"/>
      <c r="C36" s="70"/>
      <c r="D36" s="70"/>
      <c r="E36" s="71"/>
      <c r="F36" s="111" t="str">
        <f>IFERROR(IF(G36="","",VLOOKUP(G36,種名候補!$C$2:$D$41,2,0)),"")</f>
        <v/>
      </c>
      <c r="G36" s="72"/>
      <c r="H36" s="73"/>
      <c r="I36" s="69"/>
      <c r="J36" s="69"/>
      <c r="K36" s="74"/>
      <c r="L36" s="75"/>
      <c r="M36" s="75"/>
      <c r="N36" s="75"/>
      <c r="P36" s="329" t="str">
        <f t="shared" si="0"/>
        <v/>
      </c>
    </row>
    <row r="37" spans="1:16" s="40" customFormat="1" ht="12.3">
      <c r="A37" s="69"/>
      <c r="B37" s="69"/>
      <c r="C37" s="70"/>
      <c r="D37" s="70"/>
      <c r="E37" s="71"/>
      <c r="F37" s="111" t="str">
        <f>IFERROR(IF(G37="","",VLOOKUP(G37,種名候補!$C$2:$D$41,2,0)),"")</f>
        <v/>
      </c>
      <c r="G37" s="72"/>
      <c r="H37" s="73"/>
      <c r="I37" s="69"/>
      <c r="J37" s="69"/>
      <c r="K37" s="74"/>
      <c r="L37" s="75"/>
      <c r="M37" s="75"/>
      <c r="N37" s="75"/>
      <c r="P37" s="329" t="str">
        <f t="shared" si="0"/>
        <v/>
      </c>
    </row>
    <row r="38" spans="1:16" s="40" customFormat="1" ht="12.3">
      <c r="A38" s="69"/>
      <c r="B38" s="69"/>
      <c r="C38" s="70"/>
      <c r="D38" s="70"/>
      <c r="E38" s="71"/>
      <c r="F38" s="111" t="str">
        <f>IFERROR(IF(G38="","",VLOOKUP(G38,種名候補!$C$2:$D$41,2,0)),"")</f>
        <v/>
      </c>
      <c r="G38" s="72"/>
      <c r="H38" s="73"/>
      <c r="I38" s="69"/>
      <c r="J38" s="69"/>
      <c r="K38" s="74"/>
      <c r="L38" s="75"/>
      <c r="M38" s="75"/>
      <c r="N38" s="75"/>
      <c r="P38" s="329" t="str">
        <f t="shared" si="0"/>
        <v/>
      </c>
    </row>
    <row r="39" spans="1:16" s="40" customFormat="1" ht="12.3">
      <c r="A39" s="69"/>
      <c r="B39" s="69"/>
      <c r="C39" s="70"/>
      <c r="D39" s="70"/>
      <c r="E39" s="71"/>
      <c r="F39" s="111" t="str">
        <f>IFERROR(IF(G39="","",VLOOKUP(G39,種名候補!$C$2:$D$41,2,0)),"")</f>
        <v/>
      </c>
      <c r="G39" s="72"/>
      <c r="H39" s="73"/>
      <c r="I39" s="69"/>
      <c r="J39" s="69"/>
      <c r="K39" s="74"/>
      <c r="L39" s="75"/>
      <c r="M39" s="75"/>
      <c r="N39" s="75"/>
      <c r="P39" s="329" t="str">
        <f t="shared" si="0"/>
        <v/>
      </c>
    </row>
    <row r="40" spans="1:16" s="40" customFormat="1" ht="12.3">
      <c r="A40" s="69"/>
      <c r="B40" s="69"/>
      <c r="C40" s="70"/>
      <c r="D40" s="70"/>
      <c r="E40" s="71"/>
      <c r="F40" s="111" t="str">
        <f>IFERROR(IF(G40="","",VLOOKUP(G40,種名候補!$C$2:$D$41,2,0)),"")</f>
        <v/>
      </c>
      <c r="G40" s="72"/>
      <c r="H40" s="73"/>
      <c r="I40" s="69"/>
      <c r="J40" s="69"/>
      <c r="K40" s="74"/>
      <c r="L40" s="75"/>
      <c r="M40" s="75"/>
      <c r="N40" s="75"/>
      <c r="P40" s="329" t="str">
        <f t="shared" si="0"/>
        <v/>
      </c>
    </row>
    <row r="41" spans="1:16" s="40" customFormat="1" ht="12.3">
      <c r="A41" s="69"/>
      <c r="B41" s="69"/>
      <c r="C41" s="70"/>
      <c r="D41" s="70"/>
      <c r="E41" s="71"/>
      <c r="F41" s="111" t="str">
        <f>IFERROR(IF(G41="","",VLOOKUP(G41,種名候補!$C$2:$D$41,2,0)),"")</f>
        <v/>
      </c>
      <c r="G41" s="72"/>
      <c r="H41" s="73"/>
      <c r="I41" s="69"/>
      <c r="J41" s="69"/>
      <c r="K41" s="74"/>
      <c r="L41" s="75"/>
      <c r="M41" s="75"/>
      <c r="N41" s="75"/>
      <c r="P41" s="329" t="str">
        <f t="shared" si="0"/>
        <v/>
      </c>
    </row>
    <row r="42" spans="1:16" s="40" customFormat="1" ht="12.3">
      <c r="A42" s="69"/>
      <c r="B42" s="69"/>
      <c r="C42" s="70"/>
      <c r="D42" s="70"/>
      <c r="E42" s="71"/>
      <c r="F42" s="111" t="str">
        <f>IFERROR(IF(G42="","",VLOOKUP(G42,種名候補!$C$2:$D$41,2,0)),"")</f>
        <v/>
      </c>
      <c r="G42" s="72"/>
      <c r="H42" s="73"/>
      <c r="I42" s="69"/>
      <c r="J42" s="69"/>
      <c r="K42" s="74"/>
      <c r="L42" s="75"/>
      <c r="M42" s="75"/>
      <c r="N42" s="75"/>
      <c r="P42" s="329" t="str">
        <f t="shared" si="0"/>
        <v/>
      </c>
    </row>
    <row r="43" spans="1:16" s="40" customFormat="1" ht="12.3">
      <c r="A43" s="69"/>
      <c r="B43" s="69"/>
      <c r="C43" s="70"/>
      <c r="D43" s="70"/>
      <c r="E43" s="71"/>
      <c r="F43" s="111" t="str">
        <f>IFERROR(IF(G43="","",VLOOKUP(G43,種名候補!$C$2:$D$41,2,0)),"")</f>
        <v/>
      </c>
      <c r="G43" s="72"/>
      <c r="H43" s="73"/>
      <c r="I43" s="69"/>
      <c r="J43" s="69"/>
      <c r="K43" s="74"/>
      <c r="L43" s="75"/>
      <c r="M43" s="75"/>
      <c r="N43" s="75"/>
      <c r="P43" s="329" t="str">
        <f t="shared" si="0"/>
        <v/>
      </c>
    </row>
    <row r="44" spans="1:16" s="40" customFormat="1" ht="12.3">
      <c r="A44" s="69"/>
      <c r="B44" s="69"/>
      <c r="C44" s="70"/>
      <c r="D44" s="70"/>
      <c r="E44" s="71"/>
      <c r="F44" s="111" t="str">
        <f>IFERROR(IF(G44="","",VLOOKUP(G44,種名候補!$C$2:$D$41,2,0)),"")</f>
        <v/>
      </c>
      <c r="G44" s="72"/>
      <c r="H44" s="73"/>
      <c r="I44" s="69"/>
      <c r="J44" s="69"/>
      <c r="K44" s="74"/>
      <c r="L44" s="75"/>
      <c r="M44" s="75"/>
      <c r="N44" s="75"/>
      <c r="P44" s="329" t="str">
        <f t="shared" si="0"/>
        <v/>
      </c>
    </row>
    <row r="45" spans="1:16" s="40" customFormat="1" ht="12.3">
      <c r="A45" s="69"/>
      <c r="B45" s="69"/>
      <c r="C45" s="70"/>
      <c r="D45" s="70"/>
      <c r="E45" s="71"/>
      <c r="F45" s="111" t="str">
        <f>IFERROR(IF(G45="","",VLOOKUP(G45,種名候補!$C$2:$D$41,2,0)),"")</f>
        <v/>
      </c>
      <c r="G45" s="72"/>
      <c r="H45" s="73"/>
      <c r="I45" s="69"/>
      <c r="J45" s="69"/>
      <c r="K45" s="74"/>
      <c r="L45" s="75"/>
      <c r="M45" s="75"/>
      <c r="N45" s="75"/>
      <c r="P45" s="329" t="str">
        <f t="shared" si="0"/>
        <v/>
      </c>
    </row>
    <row r="46" spans="1:16" s="40" customFormat="1" ht="12.3">
      <c r="A46" s="69"/>
      <c r="B46" s="69"/>
      <c r="C46" s="70"/>
      <c r="D46" s="70"/>
      <c r="E46" s="71"/>
      <c r="F46" s="111" t="str">
        <f>IFERROR(IF(G46="","",VLOOKUP(G46,種名候補!$C$2:$D$41,2,0)),"")</f>
        <v/>
      </c>
      <c r="G46" s="72"/>
      <c r="H46" s="73"/>
      <c r="I46" s="69"/>
      <c r="J46" s="69"/>
      <c r="K46" s="74"/>
      <c r="L46" s="75"/>
      <c r="M46" s="75"/>
      <c r="N46" s="75"/>
      <c r="P46" s="329" t="str">
        <f t="shared" si="0"/>
        <v/>
      </c>
    </row>
    <row r="47" spans="1:16" s="40" customFormat="1" ht="12.3">
      <c r="A47" s="69"/>
      <c r="B47" s="69"/>
      <c r="C47" s="70"/>
      <c r="D47" s="70"/>
      <c r="E47" s="71"/>
      <c r="F47" s="111" t="str">
        <f>IFERROR(IF(G47="","",VLOOKUP(G47,種名候補!$C$2:$D$41,2,0)),"")</f>
        <v/>
      </c>
      <c r="G47" s="72"/>
      <c r="H47" s="73"/>
      <c r="I47" s="69"/>
      <c r="J47" s="69"/>
      <c r="K47" s="74"/>
      <c r="L47" s="75"/>
      <c r="M47" s="75"/>
      <c r="N47" s="75"/>
      <c r="P47" s="329" t="str">
        <f t="shared" si="0"/>
        <v/>
      </c>
    </row>
    <row r="48" spans="1:16" s="40" customFormat="1" ht="12.3">
      <c r="A48" s="69"/>
      <c r="B48" s="69"/>
      <c r="C48" s="70"/>
      <c r="D48" s="70"/>
      <c r="E48" s="71"/>
      <c r="F48" s="111" t="str">
        <f>IFERROR(IF(G48="","",VLOOKUP(G48,種名候補!$C$2:$D$41,2,0)),"")</f>
        <v/>
      </c>
      <c r="G48" s="72"/>
      <c r="H48" s="73"/>
      <c r="I48" s="69"/>
      <c r="J48" s="69"/>
      <c r="K48" s="74"/>
      <c r="L48" s="75"/>
      <c r="M48" s="75"/>
      <c r="N48" s="75"/>
      <c r="P48" s="329" t="str">
        <f t="shared" si="0"/>
        <v/>
      </c>
    </row>
    <row r="49" spans="1:16" s="40" customFormat="1" ht="12.3">
      <c r="A49" s="69"/>
      <c r="B49" s="69"/>
      <c r="C49" s="70"/>
      <c r="D49" s="70"/>
      <c r="E49" s="71"/>
      <c r="F49" s="111" t="str">
        <f>IFERROR(IF(G49="","",VLOOKUP(G49,種名候補!$C$2:$D$41,2,0)),"")</f>
        <v/>
      </c>
      <c r="G49" s="72"/>
      <c r="H49" s="73"/>
      <c r="I49" s="69"/>
      <c r="J49" s="69"/>
      <c r="K49" s="74"/>
      <c r="L49" s="75"/>
      <c r="M49" s="75"/>
      <c r="N49" s="75"/>
      <c r="P49" s="329" t="str">
        <f t="shared" si="0"/>
        <v/>
      </c>
    </row>
    <row r="50" spans="1:16" s="40" customFormat="1" ht="12.3">
      <c r="A50" s="69"/>
      <c r="B50" s="69"/>
      <c r="C50" s="70"/>
      <c r="D50" s="70"/>
      <c r="E50" s="71"/>
      <c r="F50" s="111" t="str">
        <f>IFERROR(IF(G50="","",VLOOKUP(G50,種名候補!$C$2:$D$41,2,0)),"")</f>
        <v/>
      </c>
      <c r="G50" s="72"/>
      <c r="H50" s="73"/>
      <c r="I50" s="69"/>
      <c r="J50" s="69"/>
      <c r="K50" s="74"/>
      <c r="L50" s="75"/>
      <c r="M50" s="75"/>
      <c r="N50" s="75"/>
      <c r="P50" s="329" t="str">
        <f t="shared" si="0"/>
        <v/>
      </c>
    </row>
    <row r="51" spans="1:16" s="40" customFormat="1" ht="12.3">
      <c r="A51" s="69"/>
      <c r="B51" s="69"/>
      <c r="C51" s="70"/>
      <c r="D51" s="70"/>
      <c r="E51" s="71"/>
      <c r="F51" s="111" t="str">
        <f>IFERROR(IF(G51="","",VLOOKUP(G51,種名候補!$C$2:$D$41,2,0)),"")</f>
        <v/>
      </c>
      <c r="G51" s="72"/>
      <c r="H51" s="73"/>
      <c r="I51" s="69"/>
      <c r="J51" s="69"/>
      <c r="K51" s="74"/>
      <c r="L51" s="75"/>
      <c r="M51" s="75"/>
      <c r="N51" s="75"/>
      <c r="P51" s="329" t="str">
        <f t="shared" si="0"/>
        <v/>
      </c>
    </row>
    <row r="52" spans="1:16" s="40" customFormat="1" ht="12.3">
      <c r="A52" s="69"/>
      <c r="B52" s="69"/>
      <c r="C52" s="70"/>
      <c r="D52" s="70"/>
      <c r="E52" s="71"/>
      <c r="F52" s="111" t="str">
        <f>IFERROR(IF(G52="","",VLOOKUP(G52,種名候補!$C$2:$D$41,2,0)),"")</f>
        <v/>
      </c>
      <c r="G52" s="72"/>
      <c r="H52" s="73"/>
      <c r="I52" s="69"/>
      <c r="J52" s="69"/>
      <c r="K52" s="74"/>
      <c r="L52" s="75"/>
      <c r="M52" s="75"/>
      <c r="N52" s="75"/>
      <c r="P52" s="329" t="str">
        <f t="shared" si="0"/>
        <v/>
      </c>
    </row>
    <row r="53" spans="1:16" s="40" customFormat="1" ht="12.3">
      <c r="A53" s="69"/>
      <c r="B53" s="69"/>
      <c r="C53" s="70"/>
      <c r="D53" s="70"/>
      <c r="E53" s="71"/>
      <c r="F53" s="111" t="str">
        <f>IFERROR(IF(G53="","",VLOOKUP(G53,種名候補!$C$2:$D$41,2,0)),"")</f>
        <v/>
      </c>
      <c r="G53" s="72"/>
      <c r="H53" s="73"/>
      <c r="I53" s="69"/>
      <c r="J53" s="69"/>
      <c r="K53" s="74"/>
      <c r="L53" s="75"/>
      <c r="M53" s="75"/>
      <c r="N53" s="75"/>
      <c r="P53" s="329" t="str">
        <f t="shared" si="0"/>
        <v/>
      </c>
    </row>
    <row r="54" spans="1:16" s="40" customFormat="1" ht="12.3">
      <c r="A54" s="69"/>
      <c r="B54" s="69"/>
      <c r="C54" s="70"/>
      <c r="D54" s="70"/>
      <c r="E54" s="71"/>
      <c r="F54" s="111" t="str">
        <f>IFERROR(IF(G54="","",VLOOKUP(G54,種名候補!$C$2:$D$41,2,0)),"")</f>
        <v/>
      </c>
      <c r="G54" s="72"/>
      <c r="H54" s="73"/>
      <c r="I54" s="69"/>
      <c r="J54" s="69"/>
      <c r="K54" s="74"/>
      <c r="L54" s="75"/>
      <c r="M54" s="75"/>
      <c r="N54" s="75"/>
      <c r="P54" s="329" t="str">
        <f t="shared" si="0"/>
        <v/>
      </c>
    </row>
    <row r="55" spans="1:16" s="40" customFormat="1" ht="12.3">
      <c r="A55" s="69"/>
      <c r="B55" s="69"/>
      <c r="C55" s="70"/>
      <c r="D55" s="70"/>
      <c r="E55" s="71"/>
      <c r="F55" s="111" t="str">
        <f>IFERROR(IF(G55="","",VLOOKUP(G55,種名候補!$C$2:$D$41,2,0)),"")</f>
        <v/>
      </c>
      <c r="G55" s="72"/>
      <c r="H55" s="73"/>
      <c r="I55" s="69"/>
      <c r="J55" s="69"/>
      <c r="K55" s="74"/>
      <c r="L55" s="75"/>
      <c r="M55" s="75"/>
      <c r="N55" s="75"/>
      <c r="P55" s="329" t="str">
        <f t="shared" si="0"/>
        <v/>
      </c>
    </row>
    <row r="56" spans="1:16" s="40" customFormat="1" ht="12.3">
      <c r="A56" s="69"/>
      <c r="B56" s="69"/>
      <c r="C56" s="70"/>
      <c r="D56" s="70"/>
      <c r="E56" s="71"/>
      <c r="F56" s="111" t="str">
        <f>IFERROR(IF(G56="","",VLOOKUP(G56,種名候補!$C$2:$D$41,2,0)),"")</f>
        <v/>
      </c>
      <c r="G56" s="72"/>
      <c r="H56" s="73"/>
      <c r="I56" s="69"/>
      <c r="J56" s="69"/>
      <c r="K56" s="74"/>
      <c r="L56" s="75"/>
      <c r="M56" s="75"/>
      <c r="N56" s="75"/>
      <c r="P56" s="329" t="str">
        <f t="shared" si="0"/>
        <v/>
      </c>
    </row>
    <row r="57" spans="1:16" s="40" customFormat="1" ht="12.3">
      <c r="A57" s="69"/>
      <c r="B57" s="69"/>
      <c r="C57" s="70"/>
      <c r="D57" s="70"/>
      <c r="E57" s="71"/>
      <c r="F57" s="111" t="str">
        <f>IFERROR(IF(G57="","",VLOOKUP(G57,種名候補!$C$2:$D$41,2,0)),"")</f>
        <v/>
      </c>
      <c r="G57" s="72"/>
      <c r="H57" s="73"/>
      <c r="I57" s="69"/>
      <c r="J57" s="69"/>
      <c r="K57" s="74"/>
      <c r="L57" s="75"/>
      <c r="M57" s="75"/>
      <c r="N57" s="75"/>
      <c r="P57" s="329" t="str">
        <f t="shared" si="0"/>
        <v/>
      </c>
    </row>
    <row r="58" spans="1:16" s="40" customFormat="1" ht="12.3">
      <c r="A58" s="69"/>
      <c r="B58" s="69"/>
      <c r="C58" s="70"/>
      <c r="D58" s="70"/>
      <c r="E58" s="71"/>
      <c r="F58" s="111" t="str">
        <f>IFERROR(IF(G58="","",VLOOKUP(G58,種名候補!$C$2:$D$41,2,0)),"")</f>
        <v/>
      </c>
      <c r="G58" s="72"/>
      <c r="H58" s="73"/>
      <c r="I58" s="69"/>
      <c r="J58" s="69"/>
      <c r="K58" s="74"/>
      <c r="L58" s="75"/>
      <c r="M58" s="75"/>
      <c r="N58" s="75"/>
      <c r="P58" s="329" t="str">
        <f t="shared" si="0"/>
        <v/>
      </c>
    </row>
    <row r="59" spans="1:16" s="40" customFormat="1" ht="12.3">
      <c r="A59" s="69"/>
      <c r="B59" s="69"/>
      <c r="C59" s="70"/>
      <c r="D59" s="70"/>
      <c r="E59" s="71"/>
      <c r="F59" s="111" t="str">
        <f>IFERROR(IF(G59="","",VLOOKUP(G59,種名候補!$C$2:$D$41,2,0)),"")</f>
        <v/>
      </c>
      <c r="G59" s="72"/>
      <c r="H59" s="73"/>
      <c r="I59" s="69"/>
      <c r="J59" s="69"/>
      <c r="K59" s="74"/>
      <c r="L59" s="75"/>
      <c r="M59" s="75"/>
      <c r="N59" s="75"/>
      <c r="P59" s="329" t="str">
        <f t="shared" si="0"/>
        <v/>
      </c>
    </row>
    <row r="60" spans="1:16" s="40" customFormat="1" ht="12.3">
      <c r="A60" s="69"/>
      <c r="B60" s="69"/>
      <c r="C60" s="70"/>
      <c r="D60" s="70"/>
      <c r="E60" s="71"/>
      <c r="F60" s="111" t="str">
        <f>IFERROR(IF(G60="","",VLOOKUP(G60,種名候補!$C$2:$D$41,2,0)),"")</f>
        <v/>
      </c>
      <c r="G60" s="72"/>
      <c r="H60" s="73"/>
      <c r="I60" s="69"/>
      <c r="J60" s="69"/>
      <c r="K60" s="74"/>
      <c r="L60" s="75"/>
      <c r="M60" s="75"/>
      <c r="N60" s="75"/>
      <c r="P60" s="329" t="str">
        <f t="shared" si="0"/>
        <v/>
      </c>
    </row>
    <row r="61" spans="1:16" s="40" customFormat="1" ht="12.3">
      <c r="A61" s="69"/>
      <c r="B61" s="69"/>
      <c r="C61" s="70"/>
      <c r="D61" s="70"/>
      <c r="E61" s="71"/>
      <c r="F61" s="111" t="str">
        <f>IFERROR(IF(G61="","",VLOOKUP(G61,種名候補!$C$2:$D$41,2,0)),"")</f>
        <v/>
      </c>
      <c r="G61" s="72"/>
      <c r="H61" s="73"/>
      <c r="I61" s="69"/>
      <c r="J61" s="69"/>
      <c r="K61" s="74"/>
      <c r="L61" s="75"/>
      <c r="M61" s="75"/>
      <c r="N61" s="75"/>
      <c r="P61" s="329" t="str">
        <f t="shared" si="0"/>
        <v/>
      </c>
    </row>
    <row r="62" spans="1:16" s="40" customFormat="1" ht="12.3">
      <c r="A62" s="69"/>
      <c r="B62" s="69"/>
      <c r="C62" s="70"/>
      <c r="D62" s="70"/>
      <c r="E62" s="71"/>
      <c r="F62" s="111" t="str">
        <f>IFERROR(IF(G62="","",VLOOKUP(G62,種名候補!$C$2:$D$41,2,0)),"")</f>
        <v/>
      </c>
      <c r="G62" s="72"/>
      <c r="H62" s="73"/>
      <c r="I62" s="69"/>
      <c r="J62" s="69"/>
      <c r="K62" s="74"/>
      <c r="L62" s="75"/>
      <c r="M62" s="75"/>
      <c r="N62" s="75"/>
      <c r="P62" s="329" t="str">
        <f t="shared" si="0"/>
        <v/>
      </c>
    </row>
    <row r="63" spans="1:16" s="40" customFormat="1" ht="12.3">
      <c r="A63" s="69"/>
      <c r="B63" s="69"/>
      <c r="C63" s="70"/>
      <c r="D63" s="70"/>
      <c r="E63" s="71"/>
      <c r="F63" s="111" t="str">
        <f>IFERROR(IF(G63="","",VLOOKUP(G63,種名候補!$C$2:$D$41,2,0)),"")</f>
        <v/>
      </c>
      <c r="G63" s="72"/>
      <c r="H63" s="73"/>
      <c r="I63" s="69"/>
      <c r="J63" s="69"/>
      <c r="K63" s="74"/>
      <c r="L63" s="75"/>
      <c r="M63" s="75"/>
      <c r="N63" s="75"/>
      <c r="P63" s="329" t="str">
        <f t="shared" si="0"/>
        <v/>
      </c>
    </row>
    <row r="64" spans="1:16" s="40" customFormat="1" ht="12.3">
      <c r="A64" s="69"/>
      <c r="B64" s="69"/>
      <c r="C64" s="70"/>
      <c r="D64" s="70"/>
      <c r="E64" s="71"/>
      <c r="F64" s="111" t="str">
        <f>IFERROR(IF(G64="","",VLOOKUP(G64,種名候補!$C$2:$D$41,2,0)),"")</f>
        <v/>
      </c>
      <c r="G64" s="72"/>
      <c r="H64" s="73"/>
      <c r="I64" s="69"/>
      <c r="J64" s="69"/>
      <c r="K64" s="74"/>
      <c r="L64" s="75"/>
      <c r="M64" s="75"/>
      <c r="N64" s="75"/>
      <c r="P64" s="329" t="str">
        <f t="shared" si="0"/>
        <v/>
      </c>
    </row>
    <row r="65" spans="1:16" s="40" customFormat="1" ht="12.3">
      <c r="A65" s="69"/>
      <c r="B65" s="69"/>
      <c r="C65" s="70"/>
      <c r="D65" s="70"/>
      <c r="E65" s="71"/>
      <c r="F65" s="111" t="str">
        <f>IFERROR(IF(G65="","",VLOOKUP(G65,種名候補!$C$2:$D$41,2,0)),"")</f>
        <v/>
      </c>
      <c r="G65" s="72"/>
      <c r="H65" s="73"/>
      <c r="I65" s="69"/>
      <c r="J65" s="69"/>
      <c r="K65" s="74"/>
      <c r="L65" s="75"/>
      <c r="M65" s="75"/>
      <c r="N65" s="75"/>
      <c r="P65" s="329" t="str">
        <f t="shared" si="0"/>
        <v/>
      </c>
    </row>
    <row r="66" spans="1:16" s="40" customFormat="1" ht="12.3">
      <c r="A66" s="69"/>
      <c r="B66" s="69"/>
      <c r="C66" s="70"/>
      <c r="D66" s="70"/>
      <c r="E66" s="71"/>
      <c r="F66" s="111" t="str">
        <f>IFERROR(IF(G66="","",VLOOKUP(G66,種名候補!$C$2:$D$41,2,0)),"")</f>
        <v/>
      </c>
      <c r="G66" s="72"/>
      <c r="H66" s="73"/>
      <c r="I66" s="69"/>
      <c r="J66" s="69"/>
      <c r="K66" s="74"/>
      <c r="L66" s="75"/>
      <c r="M66" s="75"/>
      <c r="N66" s="75"/>
      <c r="P66" s="329" t="str">
        <f t="shared" si="0"/>
        <v/>
      </c>
    </row>
    <row r="67" spans="1:16" s="40" customFormat="1" ht="12.3">
      <c r="A67" s="69"/>
      <c r="B67" s="69"/>
      <c r="C67" s="70"/>
      <c r="D67" s="70"/>
      <c r="E67" s="71"/>
      <c r="F67" s="111" t="str">
        <f>IFERROR(IF(G67="","",VLOOKUP(G67,種名候補!$C$2:$D$41,2,0)),"")</f>
        <v/>
      </c>
      <c r="G67" s="72"/>
      <c r="H67" s="73"/>
      <c r="I67" s="69"/>
      <c r="J67" s="69"/>
      <c r="K67" s="74"/>
      <c r="L67" s="75"/>
      <c r="M67" s="75"/>
      <c r="N67" s="75"/>
      <c r="P67" s="329" t="str">
        <f t="shared" si="0"/>
        <v/>
      </c>
    </row>
    <row r="68" spans="1:16" s="40" customFormat="1" ht="12.3">
      <c r="A68" s="69"/>
      <c r="B68" s="69"/>
      <c r="C68" s="70"/>
      <c r="D68" s="70"/>
      <c r="E68" s="71"/>
      <c r="F68" s="111" t="str">
        <f>IFERROR(IF(G68="","",VLOOKUP(G68,種名候補!$C$2:$D$41,2,0)),"")</f>
        <v/>
      </c>
      <c r="G68" s="72"/>
      <c r="H68" s="73"/>
      <c r="I68" s="69"/>
      <c r="J68" s="69"/>
      <c r="K68" s="74"/>
      <c r="L68" s="75"/>
      <c r="M68" s="75"/>
      <c r="N68" s="75"/>
      <c r="P68" s="329" t="str">
        <f t="shared" si="0"/>
        <v/>
      </c>
    </row>
    <row r="69" spans="1:16" s="40" customFormat="1" ht="12.3">
      <c r="A69" s="69"/>
      <c r="B69" s="69"/>
      <c r="C69" s="70"/>
      <c r="D69" s="70"/>
      <c r="E69" s="71"/>
      <c r="F69" s="111" t="str">
        <f>IFERROR(IF(G69="","",VLOOKUP(G69,種名候補!$C$2:$D$41,2,0)),"")</f>
        <v/>
      </c>
      <c r="G69" s="72"/>
      <c r="H69" s="73"/>
      <c r="I69" s="69"/>
      <c r="J69" s="69"/>
      <c r="K69" s="74"/>
      <c r="L69" s="75"/>
      <c r="M69" s="75"/>
      <c r="N69" s="75"/>
      <c r="P69" s="329" t="str">
        <f t="shared" si="0"/>
        <v/>
      </c>
    </row>
    <row r="70" spans="1:16" s="40" customFormat="1" ht="12.3">
      <c r="A70" s="69"/>
      <c r="B70" s="69"/>
      <c r="C70" s="70"/>
      <c r="D70" s="70"/>
      <c r="E70" s="71"/>
      <c r="F70" s="111" t="str">
        <f>IFERROR(IF(G70="","",VLOOKUP(G70,種名候補!$C$2:$D$41,2,0)),"")</f>
        <v/>
      </c>
      <c r="G70" s="72"/>
      <c r="H70" s="73"/>
      <c r="I70" s="69"/>
      <c r="J70" s="69"/>
      <c r="K70" s="74"/>
      <c r="L70" s="75"/>
      <c r="M70" s="75"/>
      <c r="N70" s="75"/>
      <c r="P70" s="329" t="str">
        <f t="shared" si="0"/>
        <v/>
      </c>
    </row>
    <row r="71" spans="1:16" s="40" customFormat="1" ht="12.3">
      <c r="A71" s="69"/>
      <c r="B71" s="69"/>
      <c r="C71" s="70"/>
      <c r="D71" s="70"/>
      <c r="E71" s="71"/>
      <c r="F71" s="111" t="str">
        <f>IFERROR(IF(G71="","",VLOOKUP(G71,種名候補!$C$2:$D$41,2,0)),"")</f>
        <v/>
      </c>
      <c r="G71" s="72"/>
      <c r="H71" s="73"/>
      <c r="I71" s="69"/>
      <c r="J71" s="69"/>
      <c r="K71" s="74"/>
      <c r="L71" s="75"/>
      <c r="M71" s="75"/>
      <c r="N71" s="75"/>
      <c r="P71" s="329" t="str">
        <f t="shared" si="0"/>
        <v/>
      </c>
    </row>
    <row r="72" spans="1:16" s="40" customFormat="1" ht="12.3">
      <c r="A72" s="69"/>
      <c r="B72" s="69"/>
      <c r="C72" s="70"/>
      <c r="D72" s="70"/>
      <c r="E72" s="71"/>
      <c r="F72" s="111" t="str">
        <f>IFERROR(IF(G72="","",VLOOKUP(G72,種名候補!$C$2:$D$41,2,0)),"")</f>
        <v/>
      </c>
      <c r="G72" s="72"/>
      <c r="H72" s="73"/>
      <c r="I72" s="69"/>
      <c r="J72" s="69"/>
      <c r="K72" s="74"/>
      <c r="L72" s="75"/>
      <c r="M72" s="75"/>
      <c r="N72" s="75"/>
      <c r="P72" s="329" t="str">
        <f t="shared" si="0"/>
        <v/>
      </c>
    </row>
    <row r="73" spans="1:16" s="40" customFormat="1" ht="12.3">
      <c r="A73" s="69"/>
      <c r="B73" s="69"/>
      <c r="C73" s="70"/>
      <c r="D73" s="70"/>
      <c r="E73" s="71"/>
      <c r="F73" s="111" t="str">
        <f>IFERROR(IF(G73="","",VLOOKUP(G73,種名候補!$C$2:$D$41,2,0)),"")</f>
        <v/>
      </c>
      <c r="G73" s="72"/>
      <c r="H73" s="73"/>
      <c r="I73" s="69"/>
      <c r="J73" s="69"/>
      <c r="K73" s="74"/>
      <c r="L73" s="75"/>
      <c r="M73" s="75"/>
      <c r="N73" s="75"/>
      <c r="P73" s="329" t="str">
        <f t="shared" si="0"/>
        <v/>
      </c>
    </row>
    <row r="74" spans="1:16" s="40" customFormat="1" ht="12.3">
      <c r="A74" s="69"/>
      <c r="B74" s="69"/>
      <c r="C74" s="70"/>
      <c r="D74" s="70"/>
      <c r="E74" s="71"/>
      <c r="F74" s="111" t="str">
        <f>IFERROR(IF(G74="","",VLOOKUP(G74,種名候補!$C$2:$D$41,2,0)),"")</f>
        <v/>
      </c>
      <c r="G74" s="72"/>
      <c r="H74" s="73"/>
      <c r="I74" s="69"/>
      <c r="J74" s="69"/>
      <c r="K74" s="74"/>
      <c r="L74" s="75"/>
      <c r="M74" s="75"/>
      <c r="N74" s="75"/>
      <c r="P74" s="329" t="str">
        <f t="shared" ref="P74:P137" si="1">IF(COUNTA(A74:E74,G74:J74)=0,"",IF(OR(COUNTA(A74:E74,G74,I74)&lt;7,AND(HOUR(E74)=0,MINUTE(E74)=0)),1,0))</f>
        <v/>
      </c>
    </row>
    <row r="75" spans="1:16" s="40" customFormat="1" ht="12.3">
      <c r="A75" s="69"/>
      <c r="B75" s="69"/>
      <c r="C75" s="70"/>
      <c r="D75" s="70"/>
      <c r="E75" s="71"/>
      <c r="F75" s="111" t="str">
        <f>IFERROR(IF(G75="","",VLOOKUP(G75,種名候補!$C$2:$D$41,2,0)),"")</f>
        <v/>
      </c>
      <c r="G75" s="72"/>
      <c r="H75" s="73"/>
      <c r="I75" s="69"/>
      <c r="J75" s="69"/>
      <c r="K75" s="74"/>
      <c r="L75" s="75"/>
      <c r="M75" s="75"/>
      <c r="N75" s="75"/>
      <c r="P75" s="329" t="str">
        <f t="shared" si="1"/>
        <v/>
      </c>
    </row>
    <row r="76" spans="1:16" s="40" customFormat="1" ht="12.3">
      <c r="A76" s="69"/>
      <c r="B76" s="69"/>
      <c r="C76" s="70"/>
      <c r="D76" s="70"/>
      <c r="E76" s="71"/>
      <c r="F76" s="111" t="str">
        <f>IFERROR(IF(G76="","",VLOOKUP(G76,種名候補!$C$2:$D$41,2,0)),"")</f>
        <v/>
      </c>
      <c r="G76" s="72"/>
      <c r="H76" s="73"/>
      <c r="I76" s="69"/>
      <c r="J76" s="69"/>
      <c r="K76" s="74"/>
      <c r="L76" s="75"/>
      <c r="M76" s="75"/>
      <c r="N76" s="75"/>
      <c r="P76" s="329" t="str">
        <f t="shared" si="1"/>
        <v/>
      </c>
    </row>
    <row r="77" spans="1:16" s="40" customFormat="1" ht="12.3">
      <c r="A77" s="69"/>
      <c r="B77" s="69"/>
      <c r="C77" s="70"/>
      <c r="D77" s="70"/>
      <c r="E77" s="71"/>
      <c r="F77" s="111" t="str">
        <f>IFERROR(IF(G77="","",VLOOKUP(G77,種名候補!$C$2:$D$41,2,0)),"")</f>
        <v/>
      </c>
      <c r="G77" s="72"/>
      <c r="H77" s="73"/>
      <c r="I77" s="69"/>
      <c r="J77" s="69"/>
      <c r="K77" s="74"/>
      <c r="L77" s="75"/>
      <c r="M77" s="75"/>
      <c r="N77" s="75"/>
      <c r="P77" s="329" t="str">
        <f t="shared" si="1"/>
        <v/>
      </c>
    </row>
    <row r="78" spans="1:16" s="40" customFormat="1" ht="12.3">
      <c r="A78" s="69"/>
      <c r="B78" s="69"/>
      <c r="C78" s="70"/>
      <c r="D78" s="70"/>
      <c r="E78" s="71"/>
      <c r="F78" s="111" t="str">
        <f>IFERROR(IF(G78="","",VLOOKUP(G78,種名候補!$C$2:$D$41,2,0)),"")</f>
        <v/>
      </c>
      <c r="G78" s="72"/>
      <c r="H78" s="73"/>
      <c r="I78" s="69"/>
      <c r="J78" s="69"/>
      <c r="K78" s="74"/>
      <c r="L78" s="75"/>
      <c r="M78" s="75"/>
      <c r="N78" s="75"/>
      <c r="P78" s="329" t="str">
        <f t="shared" si="1"/>
        <v/>
      </c>
    </row>
    <row r="79" spans="1:16" s="40" customFormat="1" ht="12.3">
      <c r="A79" s="69"/>
      <c r="B79" s="69"/>
      <c r="C79" s="70"/>
      <c r="D79" s="70"/>
      <c r="E79" s="71"/>
      <c r="F79" s="111" t="str">
        <f>IFERROR(IF(G79="","",VLOOKUP(G79,種名候補!$C$2:$D$41,2,0)),"")</f>
        <v/>
      </c>
      <c r="G79" s="72"/>
      <c r="H79" s="73"/>
      <c r="I79" s="69"/>
      <c r="J79" s="69"/>
      <c r="K79" s="74"/>
      <c r="L79" s="75"/>
      <c r="M79" s="75"/>
      <c r="N79" s="75"/>
      <c r="P79" s="329" t="str">
        <f t="shared" si="1"/>
        <v/>
      </c>
    </row>
    <row r="80" spans="1:16" s="40" customFormat="1" ht="12.3">
      <c r="A80" s="69"/>
      <c r="B80" s="69"/>
      <c r="C80" s="70"/>
      <c r="D80" s="70"/>
      <c r="E80" s="71"/>
      <c r="F80" s="111" t="str">
        <f>IFERROR(IF(G80="","",VLOOKUP(G80,種名候補!$C$2:$D$41,2,0)),"")</f>
        <v/>
      </c>
      <c r="G80" s="72"/>
      <c r="H80" s="73"/>
      <c r="I80" s="69"/>
      <c r="J80" s="69"/>
      <c r="K80" s="74"/>
      <c r="L80" s="75"/>
      <c r="M80" s="75"/>
      <c r="N80" s="75"/>
      <c r="P80" s="329" t="str">
        <f t="shared" si="1"/>
        <v/>
      </c>
    </row>
    <row r="81" spans="1:16" s="40" customFormat="1" ht="12.3">
      <c r="A81" s="69"/>
      <c r="B81" s="69"/>
      <c r="C81" s="70"/>
      <c r="D81" s="70"/>
      <c r="E81" s="71"/>
      <c r="F81" s="111" t="str">
        <f>IFERROR(IF(G81="","",VLOOKUP(G81,種名候補!$C$2:$D$41,2,0)),"")</f>
        <v/>
      </c>
      <c r="G81" s="72"/>
      <c r="H81" s="73"/>
      <c r="I81" s="69"/>
      <c r="J81" s="69"/>
      <c r="K81" s="74"/>
      <c r="L81" s="75"/>
      <c r="M81" s="75"/>
      <c r="N81" s="75"/>
      <c r="P81" s="329" t="str">
        <f t="shared" si="1"/>
        <v/>
      </c>
    </row>
    <row r="82" spans="1:16" s="40" customFormat="1" ht="12.3">
      <c r="A82" s="69"/>
      <c r="B82" s="69"/>
      <c r="C82" s="70"/>
      <c r="D82" s="70"/>
      <c r="E82" s="71"/>
      <c r="F82" s="111" t="str">
        <f>IFERROR(IF(G82="","",VLOOKUP(G82,種名候補!$C$2:$D$41,2,0)),"")</f>
        <v/>
      </c>
      <c r="G82" s="72"/>
      <c r="H82" s="73"/>
      <c r="I82" s="69"/>
      <c r="J82" s="69"/>
      <c r="K82" s="74"/>
      <c r="L82" s="75"/>
      <c r="M82" s="75"/>
      <c r="N82" s="75"/>
      <c r="P82" s="329" t="str">
        <f t="shared" si="1"/>
        <v/>
      </c>
    </row>
    <row r="83" spans="1:16" s="40" customFormat="1" ht="12.3">
      <c r="A83" s="69"/>
      <c r="B83" s="69"/>
      <c r="C83" s="70"/>
      <c r="D83" s="70"/>
      <c r="E83" s="71"/>
      <c r="F83" s="111" t="str">
        <f>IFERROR(IF(G83="","",VLOOKUP(G83,種名候補!$C$2:$D$41,2,0)),"")</f>
        <v/>
      </c>
      <c r="G83" s="72"/>
      <c r="H83" s="73"/>
      <c r="I83" s="69"/>
      <c r="J83" s="69"/>
      <c r="K83" s="74"/>
      <c r="L83" s="75"/>
      <c r="M83" s="75"/>
      <c r="N83" s="75"/>
      <c r="P83" s="329" t="str">
        <f t="shared" si="1"/>
        <v/>
      </c>
    </row>
    <row r="84" spans="1:16" s="40" customFormat="1" ht="12.3">
      <c r="A84" s="69"/>
      <c r="B84" s="69"/>
      <c r="C84" s="70"/>
      <c r="D84" s="70"/>
      <c r="E84" s="71"/>
      <c r="F84" s="111" t="str">
        <f>IFERROR(IF(G84="","",VLOOKUP(G84,種名候補!$C$2:$D$41,2,0)),"")</f>
        <v/>
      </c>
      <c r="G84" s="72"/>
      <c r="H84" s="73"/>
      <c r="I84" s="69"/>
      <c r="J84" s="69"/>
      <c r="K84" s="74"/>
      <c r="L84" s="75"/>
      <c r="M84" s="75"/>
      <c r="N84" s="75"/>
      <c r="P84" s="329" t="str">
        <f t="shared" si="1"/>
        <v/>
      </c>
    </row>
    <row r="85" spans="1:16" s="40" customFormat="1" ht="12.3">
      <c r="A85" s="69"/>
      <c r="B85" s="69"/>
      <c r="C85" s="70"/>
      <c r="D85" s="70"/>
      <c r="E85" s="71"/>
      <c r="F85" s="111" t="str">
        <f>IFERROR(IF(G85="","",VLOOKUP(G85,種名候補!$C$2:$D$41,2,0)),"")</f>
        <v/>
      </c>
      <c r="G85" s="72"/>
      <c r="H85" s="73"/>
      <c r="I85" s="69"/>
      <c r="J85" s="69"/>
      <c r="K85" s="74"/>
      <c r="L85" s="75"/>
      <c r="M85" s="75"/>
      <c r="N85" s="75"/>
      <c r="P85" s="329" t="str">
        <f t="shared" si="1"/>
        <v/>
      </c>
    </row>
    <row r="86" spans="1:16" s="40" customFormat="1" ht="12.3">
      <c r="A86" s="69"/>
      <c r="B86" s="69"/>
      <c r="C86" s="70"/>
      <c r="D86" s="70"/>
      <c r="E86" s="71"/>
      <c r="F86" s="111" t="str">
        <f>IFERROR(IF(G86="","",VLOOKUP(G86,種名候補!$C$2:$D$41,2,0)),"")</f>
        <v/>
      </c>
      <c r="G86" s="72"/>
      <c r="H86" s="73"/>
      <c r="I86" s="69"/>
      <c r="J86" s="69"/>
      <c r="K86" s="74"/>
      <c r="L86" s="75"/>
      <c r="M86" s="75"/>
      <c r="N86" s="75"/>
      <c r="P86" s="329" t="str">
        <f t="shared" si="1"/>
        <v/>
      </c>
    </row>
    <row r="87" spans="1:16" s="40" customFormat="1" ht="12.3">
      <c r="A87" s="69"/>
      <c r="B87" s="69"/>
      <c r="C87" s="70"/>
      <c r="D87" s="70"/>
      <c r="E87" s="71"/>
      <c r="F87" s="111" t="str">
        <f>IFERROR(IF(G87="","",VLOOKUP(G87,種名候補!$C$2:$D$41,2,0)),"")</f>
        <v/>
      </c>
      <c r="G87" s="72"/>
      <c r="H87" s="73"/>
      <c r="I87" s="69"/>
      <c r="J87" s="69"/>
      <c r="K87" s="74"/>
      <c r="L87" s="75"/>
      <c r="M87" s="75"/>
      <c r="N87" s="75"/>
      <c r="P87" s="329" t="str">
        <f t="shared" si="1"/>
        <v/>
      </c>
    </row>
    <row r="88" spans="1:16" s="40" customFormat="1" ht="12.3">
      <c r="A88" s="69"/>
      <c r="B88" s="69"/>
      <c r="C88" s="70"/>
      <c r="D88" s="70"/>
      <c r="E88" s="71"/>
      <c r="F88" s="111" t="str">
        <f>IFERROR(IF(G88="","",VLOOKUP(G88,種名候補!$C$2:$D$41,2,0)),"")</f>
        <v/>
      </c>
      <c r="G88" s="72"/>
      <c r="H88" s="73"/>
      <c r="I88" s="69"/>
      <c r="J88" s="69"/>
      <c r="K88" s="74"/>
      <c r="L88" s="75"/>
      <c r="M88" s="75"/>
      <c r="N88" s="75"/>
      <c r="P88" s="329" t="str">
        <f t="shared" si="1"/>
        <v/>
      </c>
    </row>
    <row r="89" spans="1:16" s="40" customFormat="1" ht="12.3">
      <c r="A89" s="69"/>
      <c r="B89" s="69"/>
      <c r="C89" s="70"/>
      <c r="D89" s="70"/>
      <c r="E89" s="71"/>
      <c r="F89" s="111" t="str">
        <f>IFERROR(IF(G89="","",VLOOKUP(G89,種名候補!$C$2:$D$41,2,0)),"")</f>
        <v/>
      </c>
      <c r="G89" s="72"/>
      <c r="H89" s="73"/>
      <c r="I89" s="69"/>
      <c r="J89" s="69"/>
      <c r="K89" s="74"/>
      <c r="L89" s="75"/>
      <c r="M89" s="75"/>
      <c r="N89" s="75"/>
      <c r="P89" s="329" t="str">
        <f t="shared" si="1"/>
        <v/>
      </c>
    </row>
    <row r="90" spans="1:16" s="40" customFormat="1" ht="12.3">
      <c r="A90" s="69"/>
      <c r="B90" s="69"/>
      <c r="C90" s="70"/>
      <c r="D90" s="70"/>
      <c r="E90" s="71"/>
      <c r="F90" s="111" t="str">
        <f>IFERROR(IF(G90="","",VLOOKUP(G90,種名候補!$C$2:$D$41,2,0)),"")</f>
        <v/>
      </c>
      <c r="G90" s="72"/>
      <c r="H90" s="73"/>
      <c r="I90" s="69"/>
      <c r="J90" s="69"/>
      <c r="K90" s="74"/>
      <c r="L90" s="75"/>
      <c r="M90" s="75"/>
      <c r="N90" s="75"/>
      <c r="P90" s="329" t="str">
        <f t="shared" si="1"/>
        <v/>
      </c>
    </row>
    <row r="91" spans="1:16" s="40" customFormat="1" ht="12.3">
      <c r="A91" s="69"/>
      <c r="B91" s="69"/>
      <c r="C91" s="70"/>
      <c r="D91" s="70"/>
      <c r="E91" s="71"/>
      <c r="F91" s="111" t="str">
        <f>IFERROR(IF(G91="","",VLOOKUP(G91,種名候補!$C$2:$D$41,2,0)),"")</f>
        <v/>
      </c>
      <c r="G91" s="72"/>
      <c r="H91" s="73"/>
      <c r="I91" s="69"/>
      <c r="J91" s="69"/>
      <c r="K91" s="74"/>
      <c r="L91" s="75"/>
      <c r="M91" s="75"/>
      <c r="N91" s="75"/>
      <c r="P91" s="329" t="str">
        <f t="shared" si="1"/>
        <v/>
      </c>
    </row>
    <row r="92" spans="1:16" s="40" customFormat="1" ht="12.3">
      <c r="A92" s="69"/>
      <c r="B92" s="69"/>
      <c r="C92" s="70"/>
      <c r="D92" s="70"/>
      <c r="E92" s="71"/>
      <c r="F92" s="111" t="str">
        <f>IFERROR(IF(G92="","",VLOOKUP(G92,種名候補!$C$2:$D$41,2,0)),"")</f>
        <v/>
      </c>
      <c r="G92" s="72"/>
      <c r="H92" s="73"/>
      <c r="I92" s="69"/>
      <c r="J92" s="69"/>
      <c r="K92" s="74"/>
      <c r="L92" s="75"/>
      <c r="M92" s="75"/>
      <c r="N92" s="75"/>
      <c r="P92" s="329" t="str">
        <f t="shared" si="1"/>
        <v/>
      </c>
    </row>
    <row r="93" spans="1:16" s="40" customFormat="1" ht="12.3">
      <c r="A93" s="69"/>
      <c r="B93" s="69"/>
      <c r="C93" s="70"/>
      <c r="D93" s="70"/>
      <c r="E93" s="71"/>
      <c r="F93" s="111" t="str">
        <f>IFERROR(IF(G93="","",VLOOKUP(G93,種名候補!$C$2:$D$41,2,0)),"")</f>
        <v/>
      </c>
      <c r="G93" s="72"/>
      <c r="H93" s="73"/>
      <c r="I93" s="69"/>
      <c r="J93" s="69"/>
      <c r="K93" s="74"/>
      <c r="L93" s="75"/>
      <c r="M93" s="75"/>
      <c r="N93" s="75"/>
      <c r="P93" s="329" t="str">
        <f t="shared" si="1"/>
        <v/>
      </c>
    </row>
    <row r="94" spans="1:16" s="40" customFormat="1" ht="12.3">
      <c r="A94" s="69"/>
      <c r="B94" s="69"/>
      <c r="C94" s="70"/>
      <c r="D94" s="70"/>
      <c r="E94" s="71"/>
      <c r="F94" s="111" t="str">
        <f>IFERROR(IF(G94="","",VLOOKUP(G94,種名候補!$C$2:$D$41,2,0)),"")</f>
        <v/>
      </c>
      <c r="G94" s="72"/>
      <c r="H94" s="73"/>
      <c r="I94" s="69"/>
      <c r="J94" s="69"/>
      <c r="K94" s="74"/>
      <c r="L94" s="75"/>
      <c r="M94" s="75"/>
      <c r="N94" s="75"/>
      <c r="P94" s="329" t="str">
        <f t="shared" si="1"/>
        <v/>
      </c>
    </row>
    <row r="95" spans="1:16" s="40" customFormat="1" ht="12.3">
      <c r="A95" s="69"/>
      <c r="B95" s="69"/>
      <c r="C95" s="70"/>
      <c r="D95" s="70"/>
      <c r="E95" s="71"/>
      <c r="F95" s="111" t="str">
        <f>IFERROR(IF(G95="","",VLOOKUP(G95,種名候補!$C$2:$D$41,2,0)),"")</f>
        <v/>
      </c>
      <c r="G95" s="72"/>
      <c r="H95" s="73"/>
      <c r="I95" s="69"/>
      <c r="J95" s="69"/>
      <c r="K95" s="74"/>
      <c r="L95" s="75"/>
      <c r="M95" s="75"/>
      <c r="N95" s="75"/>
      <c r="P95" s="329" t="str">
        <f t="shared" si="1"/>
        <v/>
      </c>
    </row>
    <row r="96" spans="1:16" s="40" customFormat="1" ht="12.3">
      <c r="A96" s="69"/>
      <c r="B96" s="69"/>
      <c r="C96" s="70"/>
      <c r="D96" s="70"/>
      <c r="E96" s="71"/>
      <c r="F96" s="111" t="str">
        <f>IFERROR(IF(G96="","",VLOOKUP(G96,種名候補!$C$2:$D$41,2,0)),"")</f>
        <v/>
      </c>
      <c r="G96" s="72"/>
      <c r="H96" s="73"/>
      <c r="I96" s="69"/>
      <c r="J96" s="69"/>
      <c r="K96" s="74"/>
      <c r="L96" s="75"/>
      <c r="M96" s="75"/>
      <c r="N96" s="75"/>
      <c r="P96" s="329" t="str">
        <f t="shared" si="1"/>
        <v/>
      </c>
    </row>
    <row r="97" spans="1:16" s="40" customFormat="1" ht="12.3">
      <c r="A97" s="69"/>
      <c r="B97" s="69"/>
      <c r="C97" s="70"/>
      <c r="D97" s="70"/>
      <c r="E97" s="71"/>
      <c r="F97" s="111" t="str">
        <f>IFERROR(IF(G97="","",VLOOKUP(G97,種名候補!$C$2:$D$41,2,0)),"")</f>
        <v/>
      </c>
      <c r="G97" s="72"/>
      <c r="H97" s="73"/>
      <c r="I97" s="69"/>
      <c r="J97" s="69"/>
      <c r="K97" s="74"/>
      <c r="L97" s="75"/>
      <c r="M97" s="75"/>
      <c r="N97" s="75"/>
      <c r="P97" s="329" t="str">
        <f t="shared" si="1"/>
        <v/>
      </c>
    </row>
    <row r="98" spans="1:16" s="40" customFormat="1" ht="12.3">
      <c r="A98" s="69"/>
      <c r="B98" s="69"/>
      <c r="C98" s="70"/>
      <c r="D98" s="70"/>
      <c r="E98" s="71"/>
      <c r="F98" s="111" t="str">
        <f>IFERROR(IF(G98="","",VLOOKUP(G98,種名候補!$C$2:$D$41,2,0)),"")</f>
        <v/>
      </c>
      <c r="G98" s="72"/>
      <c r="H98" s="73"/>
      <c r="I98" s="69"/>
      <c r="J98" s="69"/>
      <c r="K98" s="74"/>
      <c r="L98" s="75"/>
      <c r="M98" s="75"/>
      <c r="N98" s="75"/>
      <c r="P98" s="329" t="str">
        <f t="shared" si="1"/>
        <v/>
      </c>
    </row>
    <row r="99" spans="1:16" s="40" customFormat="1" ht="12.3">
      <c r="A99" s="69"/>
      <c r="B99" s="69"/>
      <c r="C99" s="70"/>
      <c r="D99" s="70"/>
      <c r="E99" s="71"/>
      <c r="F99" s="111" t="str">
        <f>IFERROR(IF(G99="","",VLOOKUP(G99,種名候補!$C$2:$D$41,2,0)),"")</f>
        <v/>
      </c>
      <c r="G99" s="72"/>
      <c r="H99" s="73"/>
      <c r="I99" s="69"/>
      <c r="J99" s="69"/>
      <c r="K99" s="74"/>
      <c r="L99" s="75"/>
      <c r="M99" s="75"/>
      <c r="N99" s="75"/>
      <c r="P99" s="329" t="str">
        <f t="shared" si="1"/>
        <v/>
      </c>
    </row>
    <row r="100" spans="1:16" s="40" customFormat="1" ht="12.3">
      <c r="A100" s="69"/>
      <c r="B100" s="69"/>
      <c r="C100" s="70"/>
      <c r="D100" s="70"/>
      <c r="E100" s="71"/>
      <c r="F100" s="111" t="str">
        <f>IFERROR(IF(G100="","",VLOOKUP(G100,種名候補!$C$2:$D$41,2,0)),"")</f>
        <v/>
      </c>
      <c r="G100" s="72"/>
      <c r="H100" s="73"/>
      <c r="I100" s="69"/>
      <c r="J100" s="69"/>
      <c r="K100" s="74"/>
      <c r="L100" s="75"/>
      <c r="M100" s="75"/>
      <c r="N100" s="75"/>
      <c r="P100" s="329" t="str">
        <f t="shared" si="1"/>
        <v/>
      </c>
    </row>
    <row r="101" spans="1:16" s="40" customFormat="1" ht="12.3">
      <c r="A101" s="69"/>
      <c r="B101" s="69"/>
      <c r="C101" s="70"/>
      <c r="D101" s="70"/>
      <c r="E101" s="71"/>
      <c r="F101" s="111" t="str">
        <f>IFERROR(IF(G101="","",VLOOKUP(G101,種名候補!$C$2:$D$41,2,0)),"")</f>
        <v/>
      </c>
      <c r="G101" s="72"/>
      <c r="H101" s="73"/>
      <c r="I101" s="69"/>
      <c r="J101" s="69"/>
      <c r="K101" s="74"/>
      <c r="L101" s="75"/>
      <c r="M101" s="75"/>
      <c r="N101" s="75"/>
      <c r="P101" s="329" t="str">
        <f t="shared" si="1"/>
        <v/>
      </c>
    </row>
    <row r="102" spans="1:16" s="40" customFormat="1" ht="12.3">
      <c r="A102" s="69"/>
      <c r="B102" s="69"/>
      <c r="C102" s="70"/>
      <c r="D102" s="70"/>
      <c r="E102" s="71"/>
      <c r="F102" s="111" t="str">
        <f>IFERROR(IF(G102="","",VLOOKUP(G102,種名候補!$C$2:$D$41,2,0)),"")</f>
        <v/>
      </c>
      <c r="G102" s="72"/>
      <c r="H102" s="73"/>
      <c r="I102" s="69"/>
      <c r="J102" s="69"/>
      <c r="K102" s="74"/>
      <c r="L102" s="75"/>
      <c r="M102" s="75"/>
      <c r="N102" s="75"/>
      <c r="P102" s="329" t="str">
        <f t="shared" si="1"/>
        <v/>
      </c>
    </row>
    <row r="103" spans="1:16" s="40" customFormat="1" ht="12.3">
      <c r="A103" s="69"/>
      <c r="B103" s="69"/>
      <c r="C103" s="70"/>
      <c r="D103" s="70"/>
      <c r="E103" s="71"/>
      <c r="F103" s="111" t="str">
        <f>IFERROR(IF(G103="","",VLOOKUP(G103,種名候補!$C$2:$D$41,2,0)),"")</f>
        <v/>
      </c>
      <c r="G103" s="72"/>
      <c r="H103" s="73"/>
      <c r="I103" s="69"/>
      <c r="J103" s="69"/>
      <c r="K103" s="74"/>
      <c r="L103" s="75"/>
      <c r="M103" s="75"/>
      <c r="N103" s="75"/>
      <c r="P103" s="329" t="str">
        <f t="shared" si="1"/>
        <v/>
      </c>
    </row>
    <row r="104" spans="1:16" s="40" customFormat="1" ht="12.3">
      <c r="A104" s="69"/>
      <c r="B104" s="69"/>
      <c r="C104" s="70"/>
      <c r="D104" s="70"/>
      <c r="E104" s="71"/>
      <c r="F104" s="111" t="str">
        <f>IFERROR(IF(G104="","",VLOOKUP(G104,種名候補!$C$2:$D$41,2,0)),"")</f>
        <v/>
      </c>
      <c r="G104" s="72"/>
      <c r="H104" s="73"/>
      <c r="I104" s="69"/>
      <c r="J104" s="69"/>
      <c r="K104" s="74"/>
      <c r="L104" s="75"/>
      <c r="M104" s="75"/>
      <c r="N104" s="75"/>
      <c r="P104" s="329" t="str">
        <f t="shared" si="1"/>
        <v/>
      </c>
    </row>
    <row r="105" spans="1:16" s="40" customFormat="1" ht="12.3">
      <c r="A105" s="69"/>
      <c r="B105" s="69"/>
      <c r="C105" s="70"/>
      <c r="D105" s="70"/>
      <c r="E105" s="71"/>
      <c r="F105" s="111" t="str">
        <f>IFERROR(IF(G105="","",VLOOKUP(G105,種名候補!$C$2:$D$41,2,0)),"")</f>
        <v/>
      </c>
      <c r="G105" s="72"/>
      <c r="H105" s="73"/>
      <c r="I105" s="69"/>
      <c r="J105" s="69"/>
      <c r="K105" s="74"/>
      <c r="L105" s="75"/>
      <c r="M105" s="75"/>
      <c r="N105" s="75"/>
      <c r="P105" s="329" t="str">
        <f t="shared" si="1"/>
        <v/>
      </c>
    </row>
    <row r="106" spans="1:16" s="40" customFormat="1" ht="12.3">
      <c r="A106" s="69"/>
      <c r="B106" s="69"/>
      <c r="C106" s="70"/>
      <c r="D106" s="70"/>
      <c r="E106" s="71"/>
      <c r="F106" s="111" t="str">
        <f>IFERROR(IF(G106="","",VLOOKUP(G106,種名候補!$C$2:$D$41,2,0)),"")</f>
        <v/>
      </c>
      <c r="G106" s="72"/>
      <c r="H106" s="73"/>
      <c r="I106" s="69"/>
      <c r="J106" s="69"/>
      <c r="K106" s="74"/>
      <c r="L106" s="75"/>
      <c r="M106" s="75"/>
      <c r="N106" s="75"/>
      <c r="P106" s="329" t="str">
        <f t="shared" si="1"/>
        <v/>
      </c>
    </row>
    <row r="107" spans="1:16" s="40" customFormat="1" ht="12.3">
      <c r="A107" s="69"/>
      <c r="B107" s="69"/>
      <c r="C107" s="70"/>
      <c r="D107" s="70"/>
      <c r="E107" s="71"/>
      <c r="F107" s="111" t="str">
        <f>IFERROR(IF(G107="","",VLOOKUP(G107,種名候補!$C$2:$D$41,2,0)),"")</f>
        <v/>
      </c>
      <c r="G107" s="72"/>
      <c r="H107" s="73"/>
      <c r="I107" s="69"/>
      <c r="J107" s="69"/>
      <c r="K107" s="74"/>
      <c r="L107" s="75"/>
      <c r="M107" s="75"/>
      <c r="N107" s="75"/>
      <c r="P107" s="329" t="str">
        <f t="shared" si="1"/>
        <v/>
      </c>
    </row>
    <row r="108" spans="1:16" s="40" customFormat="1" ht="12.3">
      <c r="A108" s="69"/>
      <c r="B108" s="69"/>
      <c r="C108" s="70"/>
      <c r="D108" s="70"/>
      <c r="E108" s="71"/>
      <c r="F108" s="111" t="str">
        <f>IFERROR(IF(G108="","",VLOOKUP(G108,種名候補!$C$2:$D$41,2,0)),"")</f>
        <v/>
      </c>
      <c r="G108" s="72"/>
      <c r="H108" s="73"/>
      <c r="I108" s="69"/>
      <c r="J108" s="69"/>
      <c r="K108" s="74"/>
      <c r="L108" s="75"/>
      <c r="M108" s="75"/>
      <c r="N108" s="75"/>
      <c r="P108" s="329" t="str">
        <f t="shared" si="1"/>
        <v/>
      </c>
    </row>
    <row r="109" spans="1:16" s="40" customFormat="1" ht="12.3">
      <c r="A109" s="69"/>
      <c r="B109" s="69"/>
      <c r="C109" s="70"/>
      <c r="D109" s="70"/>
      <c r="E109" s="71"/>
      <c r="F109" s="111" t="str">
        <f>IFERROR(IF(G109="","",VLOOKUP(G109,種名候補!$C$2:$D$41,2,0)),"")</f>
        <v/>
      </c>
      <c r="G109" s="72"/>
      <c r="H109" s="73"/>
      <c r="I109" s="69"/>
      <c r="J109" s="69"/>
      <c r="K109" s="74"/>
      <c r="L109" s="75"/>
      <c r="M109" s="75"/>
      <c r="N109" s="75"/>
      <c r="P109" s="329" t="str">
        <f t="shared" si="1"/>
        <v/>
      </c>
    </row>
    <row r="110" spans="1:16" s="40" customFormat="1" ht="12.3">
      <c r="A110" s="69"/>
      <c r="B110" s="69"/>
      <c r="C110" s="70"/>
      <c r="D110" s="70"/>
      <c r="E110" s="71"/>
      <c r="F110" s="111" t="str">
        <f>IFERROR(IF(G110="","",VLOOKUP(G110,種名候補!$C$2:$D$41,2,0)),"")</f>
        <v/>
      </c>
      <c r="G110" s="72"/>
      <c r="H110" s="73"/>
      <c r="I110" s="69"/>
      <c r="J110" s="69"/>
      <c r="K110" s="74"/>
      <c r="L110" s="75"/>
      <c r="M110" s="75"/>
      <c r="N110" s="75"/>
      <c r="P110" s="329" t="str">
        <f t="shared" si="1"/>
        <v/>
      </c>
    </row>
    <row r="111" spans="1:16" s="40" customFormat="1" ht="12.3">
      <c r="A111" s="69"/>
      <c r="B111" s="69"/>
      <c r="C111" s="70"/>
      <c r="D111" s="70"/>
      <c r="E111" s="71"/>
      <c r="F111" s="111" t="str">
        <f>IFERROR(IF(G111="","",VLOOKUP(G111,種名候補!$C$2:$D$41,2,0)),"")</f>
        <v/>
      </c>
      <c r="G111" s="72"/>
      <c r="H111" s="73"/>
      <c r="I111" s="69"/>
      <c r="J111" s="69"/>
      <c r="K111" s="74"/>
      <c r="L111" s="75"/>
      <c r="M111" s="75"/>
      <c r="N111" s="75"/>
      <c r="P111" s="329" t="str">
        <f t="shared" si="1"/>
        <v/>
      </c>
    </row>
    <row r="112" spans="1:16" s="40" customFormat="1" ht="12.3">
      <c r="A112" s="69"/>
      <c r="B112" s="69"/>
      <c r="C112" s="70"/>
      <c r="D112" s="70"/>
      <c r="E112" s="71"/>
      <c r="F112" s="111" t="str">
        <f>IFERROR(IF(G112="","",VLOOKUP(G112,種名候補!$C$2:$D$41,2,0)),"")</f>
        <v/>
      </c>
      <c r="G112" s="72"/>
      <c r="H112" s="73"/>
      <c r="I112" s="69"/>
      <c r="J112" s="69"/>
      <c r="K112" s="74"/>
      <c r="L112" s="75"/>
      <c r="M112" s="75"/>
      <c r="N112" s="75"/>
      <c r="P112" s="329" t="str">
        <f t="shared" si="1"/>
        <v/>
      </c>
    </row>
    <row r="113" spans="1:16" s="40" customFormat="1" ht="12.3">
      <c r="A113" s="69"/>
      <c r="B113" s="69"/>
      <c r="C113" s="70"/>
      <c r="D113" s="70"/>
      <c r="E113" s="71"/>
      <c r="F113" s="111" t="str">
        <f>IFERROR(IF(G113="","",VLOOKUP(G113,種名候補!$C$2:$D$41,2,0)),"")</f>
        <v/>
      </c>
      <c r="G113" s="72"/>
      <c r="H113" s="73"/>
      <c r="I113" s="69"/>
      <c r="J113" s="69"/>
      <c r="K113" s="74"/>
      <c r="L113" s="75"/>
      <c r="M113" s="75"/>
      <c r="N113" s="75"/>
      <c r="P113" s="329" t="str">
        <f t="shared" si="1"/>
        <v/>
      </c>
    </row>
    <row r="114" spans="1:16" s="40" customFormat="1" ht="12.3">
      <c r="A114" s="69"/>
      <c r="B114" s="69"/>
      <c r="C114" s="70"/>
      <c r="D114" s="70"/>
      <c r="E114" s="71"/>
      <c r="F114" s="111" t="str">
        <f>IFERROR(IF(G114="","",VLOOKUP(G114,種名候補!$C$2:$D$41,2,0)),"")</f>
        <v/>
      </c>
      <c r="G114" s="72"/>
      <c r="H114" s="73"/>
      <c r="I114" s="69"/>
      <c r="J114" s="69"/>
      <c r="K114" s="74"/>
      <c r="L114" s="75"/>
      <c r="M114" s="75"/>
      <c r="N114" s="75"/>
      <c r="P114" s="329" t="str">
        <f t="shared" si="1"/>
        <v/>
      </c>
    </row>
    <row r="115" spans="1:16" s="40" customFormat="1" ht="12.3">
      <c r="A115" s="69"/>
      <c r="B115" s="69"/>
      <c r="C115" s="70"/>
      <c r="D115" s="70"/>
      <c r="E115" s="71"/>
      <c r="F115" s="111" t="str">
        <f>IFERROR(IF(G115="","",VLOOKUP(G115,種名候補!$C$2:$D$41,2,0)),"")</f>
        <v/>
      </c>
      <c r="G115" s="72"/>
      <c r="H115" s="73"/>
      <c r="I115" s="69"/>
      <c r="J115" s="69"/>
      <c r="K115" s="74"/>
      <c r="L115" s="75"/>
      <c r="M115" s="75"/>
      <c r="N115" s="75"/>
      <c r="P115" s="329" t="str">
        <f t="shared" si="1"/>
        <v/>
      </c>
    </row>
    <row r="116" spans="1:16" s="40" customFormat="1" ht="12.3">
      <c r="A116" s="69"/>
      <c r="B116" s="69"/>
      <c r="C116" s="70"/>
      <c r="D116" s="70"/>
      <c r="E116" s="71"/>
      <c r="F116" s="111" t="str">
        <f>IFERROR(IF(G116="","",VLOOKUP(G116,種名候補!$C$2:$D$41,2,0)),"")</f>
        <v/>
      </c>
      <c r="G116" s="72"/>
      <c r="H116" s="73"/>
      <c r="I116" s="69"/>
      <c r="J116" s="69"/>
      <c r="K116" s="74"/>
      <c r="L116" s="75"/>
      <c r="M116" s="75"/>
      <c r="N116" s="75"/>
      <c r="P116" s="329" t="str">
        <f t="shared" si="1"/>
        <v/>
      </c>
    </row>
    <row r="117" spans="1:16" s="40" customFormat="1" ht="12.3">
      <c r="A117" s="69"/>
      <c r="B117" s="69"/>
      <c r="C117" s="70"/>
      <c r="D117" s="70"/>
      <c r="E117" s="71"/>
      <c r="F117" s="111" t="str">
        <f>IFERROR(IF(G117="","",VLOOKUP(G117,種名候補!$C$2:$D$41,2,0)),"")</f>
        <v/>
      </c>
      <c r="G117" s="72"/>
      <c r="H117" s="73"/>
      <c r="I117" s="69"/>
      <c r="J117" s="69"/>
      <c r="K117" s="74"/>
      <c r="L117" s="75"/>
      <c r="M117" s="75"/>
      <c r="N117" s="75"/>
      <c r="P117" s="329" t="str">
        <f t="shared" si="1"/>
        <v/>
      </c>
    </row>
    <row r="118" spans="1:16" s="40" customFormat="1" ht="12.3">
      <c r="A118" s="69"/>
      <c r="B118" s="69"/>
      <c r="C118" s="70"/>
      <c r="D118" s="70"/>
      <c r="E118" s="71"/>
      <c r="F118" s="111" t="str">
        <f>IFERROR(IF(G118="","",VLOOKUP(G118,種名候補!$C$2:$D$41,2,0)),"")</f>
        <v/>
      </c>
      <c r="G118" s="72"/>
      <c r="H118" s="73"/>
      <c r="I118" s="69"/>
      <c r="J118" s="69"/>
      <c r="K118" s="74"/>
      <c r="L118" s="75"/>
      <c r="M118" s="75"/>
      <c r="N118" s="75"/>
      <c r="P118" s="329" t="str">
        <f t="shared" si="1"/>
        <v/>
      </c>
    </row>
    <row r="119" spans="1:16" s="40" customFormat="1" ht="12.3">
      <c r="A119" s="69"/>
      <c r="B119" s="69"/>
      <c r="C119" s="70"/>
      <c r="D119" s="70"/>
      <c r="E119" s="71"/>
      <c r="F119" s="111" t="str">
        <f>IFERROR(IF(G119="","",VLOOKUP(G119,種名候補!$C$2:$D$41,2,0)),"")</f>
        <v/>
      </c>
      <c r="G119" s="72"/>
      <c r="H119" s="73"/>
      <c r="I119" s="69"/>
      <c r="J119" s="69"/>
      <c r="K119" s="74"/>
      <c r="L119" s="75"/>
      <c r="M119" s="75"/>
      <c r="N119" s="75"/>
      <c r="P119" s="329" t="str">
        <f t="shared" si="1"/>
        <v/>
      </c>
    </row>
    <row r="120" spans="1:16" s="40" customFormat="1" ht="12.3">
      <c r="A120" s="69"/>
      <c r="B120" s="69"/>
      <c r="C120" s="70"/>
      <c r="D120" s="70"/>
      <c r="E120" s="71"/>
      <c r="F120" s="111" t="str">
        <f>IFERROR(IF(G120="","",VLOOKUP(G120,種名候補!$C$2:$D$41,2,0)),"")</f>
        <v/>
      </c>
      <c r="G120" s="72"/>
      <c r="H120" s="73"/>
      <c r="I120" s="69"/>
      <c r="J120" s="69"/>
      <c r="K120" s="74"/>
      <c r="L120" s="75"/>
      <c r="M120" s="75"/>
      <c r="N120" s="75"/>
      <c r="P120" s="329" t="str">
        <f t="shared" si="1"/>
        <v/>
      </c>
    </row>
    <row r="121" spans="1:16" s="40" customFormat="1" ht="12.3">
      <c r="A121" s="69"/>
      <c r="B121" s="69"/>
      <c r="C121" s="70"/>
      <c r="D121" s="70"/>
      <c r="E121" s="71"/>
      <c r="F121" s="111" t="str">
        <f>IFERROR(IF(G121="","",VLOOKUP(G121,種名候補!$C$2:$D$41,2,0)),"")</f>
        <v/>
      </c>
      <c r="G121" s="72"/>
      <c r="H121" s="73"/>
      <c r="I121" s="69"/>
      <c r="J121" s="69"/>
      <c r="K121" s="74"/>
      <c r="L121" s="75"/>
      <c r="M121" s="75"/>
      <c r="N121" s="75"/>
      <c r="P121" s="329" t="str">
        <f t="shared" si="1"/>
        <v/>
      </c>
    </row>
    <row r="122" spans="1:16" s="40" customFormat="1" ht="12.3">
      <c r="A122" s="69"/>
      <c r="B122" s="69"/>
      <c r="C122" s="70"/>
      <c r="D122" s="70"/>
      <c r="E122" s="71"/>
      <c r="F122" s="111" t="str">
        <f>IFERROR(IF(G122="","",VLOOKUP(G122,種名候補!$C$2:$D$41,2,0)),"")</f>
        <v/>
      </c>
      <c r="G122" s="72"/>
      <c r="H122" s="73"/>
      <c r="I122" s="69"/>
      <c r="J122" s="69"/>
      <c r="K122" s="74"/>
      <c r="L122" s="75"/>
      <c r="M122" s="75"/>
      <c r="N122" s="75"/>
      <c r="P122" s="329" t="str">
        <f t="shared" si="1"/>
        <v/>
      </c>
    </row>
    <row r="123" spans="1:16" s="40" customFormat="1" ht="12.3">
      <c r="A123" s="69"/>
      <c r="B123" s="69"/>
      <c r="C123" s="70"/>
      <c r="D123" s="70"/>
      <c r="E123" s="71"/>
      <c r="F123" s="111" t="str">
        <f>IFERROR(IF(G123="","",VLOOKUP(G123,種名候補!$C$2:$D$41,2,0)),"")</f>
        <v/>
      </c>
      <c r="G123" s="72"/>
      <c r="H123" s="73"/>
      <c r="I123" s="69"/>
      <c r="J123" s="69"/>
      <c r="K123" s="74"/>
      <c r="L123" s="75"/>
      <c r="M123" s="75"/>
      <c r="N123" s="75"/>
      <c r="P123" s="329" t="str">
        <f t="shared" si="1"/>
        <v/>
      </c>
    </row>
    <row r="124" spans="1:16" s="40" customFormat="1" ht="12.3">
      <c r="A124" s="69"/>
      <c r="B124" s="69"/>
      <c r="C124" s="70"/>
      <c r="D124" s="70"/>
      <c r="E124" s="71"/>
      <c r="F124" s="111" t="str">
        <f>IFERROR(IF(G124="","",VLOOKUP(G124,種名候補!$C$2:$D$41,2,0)),"")</f>
        <v/>
      </c>
      <c r="G124" s="72"/>
      <c r="H124" s="73"/>
      <c r="I124" s="69"/>
      <c r="J124" s="69"/>
      <c r="K124" s="74"/>
      <c r="L124" s="75"/>
      <c r="M124" s="75"/>
      <c r="N124" s="75"/>
      <c r="P124" s="329" t="str">
        <f t="shared" si="1"/>
        <v/>
      </c>
    </row>
    <row r="125" spans="1:16" s="40" customFormat="1" ht="12.3">
      <c r="A125" s="69"/>
      <c r="B125" s="69"/>
      <c r="C125" s="70"/>
      <c r="D125" s="70"/>
      <c r="E125" s="71"/>
      <c r="F125" s="111" t="str">
        <f>IFERROR(IF(G125="","",VLOOKUP(G125,種名候補!$C$2:$D$41,2,0)),"")</f>
        <v/>
      </c>
      <c r="G125" s="72"/>
      <c r="H125" s="73"/>
      <c r="I125" s="69"/>
      <c r="J125" s="69"/>
      <c r="K125" s="74"/>
      <c r="L125" s="75"/>
      <c r="M125" s="75"/>
      <c r="N125" s="75"/>
      <c r="P125" s="329" t="str">
        <f t="shared" si="1"/>
        <v/>
      </c>
    </row>
    <row r="126" spans="1:16" s="40" customFormat="1" ht="12.3">
      <c r="A126" s="69"/>
      <c r="B126" s="69"/>
      <c r="C126" s="70"/>
      <c r="D126" s="70"/>
      <c r="E126" s="71"/>
      <c r="F126" s="111" t="str">
        <f>IFERROR(IF(G126="","",VLOOKUP(G126,種名候補!$C$2:$D$41,2,0)),"")</f>
        <v/>
      </c>
      <c r="G126" s="72"/>
      <c r="H126" s="73"/>
      <c r="I126" s="69"/>
      <c r="J126" s="69"/>
      <c r="K126" s="74"/>
      <c r="L126" s="75"/>
      <c r="M126" s="75"/>
      <c r="N126" s="75"/>
      <c r="P126" s="329" t="str">
        <f t="shared" si="1"/>
        <v/>
      </c>
    </row>
    <row r="127" spans="1:16" s="40" customFormat="1" ht="12.3">
      <c r="A127" s="69"/>
      <c r="B127" s="69"/>
      <c r="C127" s="70"/>
      <c r="D127" s="70"/>
      <c r="E127" s="71"/>
      <c r="F127" s="111" t="str">
        <f>IFERROR(IF(G127="","",VLOOKUP(G127,種名候補!$C$2:$D$41,2,0)),"")</f>
        <v/>
      </c>
      <c r="G127" s="72"/>
      <c r="H127" s="73"/>
      <c r="I127" s="69"/>
      <c r="J127" s="69"/>
      <c r="K127" s="74"/>
      <c r="L127" s="75"/>
      <c r="M127" s="75"/>
      <c r="N127" s="75"/>
      <c r="P127" s="329" t="str">
        <f t="shared" si="1"/>
        <v/>
      </c>
    </row>
    <row r="128" spans="1:16" s="40" customFormat="1" ht="12.3">
      <c r="A128" s="69"/>
      <c r="B128" s="69"/>
      <c r="C128" s="70"/>
      <c r="D128" s="70"/>
      <c r="E128" s="71"/>
      <c r="F128" s="111" t="str">
        <f>IFERROR(IF(G128="","",VLOOKUP(G128,種名候補!$C$2:$D$41,2,0)),"")</f>
        <v/>
      </c>
      <c r="G128" s="72"/>
      <c r="H128" s="73"/>
      <c r="I128" s="69"/>
      <c r="J128" s="69"/>
      <c r="K128" s="74"/>
      <c r="L128" s="75"/>
      <c r="M128" s="75"/>
      <c r="N128" s="75"/>
      <c r="P128" s="329" t="str">
        <f t="shared" si="1"/>
        <v/>
      </c>
    </row>
    <row r="129" spans="1:16" s="40" customFormat="1" ht="12.3">
      <c r="A129" s="69"/>
      <c r="B129" s="69"/>
      <c r="C129" s="70"/>
      <c r="D129" s="70"/>
      <c r="E129" s="71"/>
      <c r="F129" s="111" t="str">
        <f>IFERROR(IF(G129="","",VLOOKUP(G129,種名候補!$C$2:$D$41,2,0)),"")</f>
        <v/>
      </c>
      <c r="G129" s="72"/>
      <c r="H129" s="73"/>
      <c r="I129" s="69"/>
      <c r="J129" s="69"/>
      <c r="K129" s="74"/>
      <c r="L129" s="75"/>
      <c r="M129" s="75"/>
      <c r="N129" s="75"/>
      <c r="P129" s="329" t="str">
        <f t="shared" si="1"/>
        <v/>
      </c>
    </row>
    <row r="130" spans="1:16" s="40" customFormat="1" ht="12.3">
      <c r="A130" s="69"/>
      <c r="B130" s="69"/>
      <c r="C130" s="70"/>
      <c r="D130" s="70"/>
      <c r="E130" s="71"/>
      <c r="F130" s="111" t="str">
        <f>IFERROR(IF(G130="","",VLOOKUP(G130,種名候補!$C$2:$D$41,2,0)),"")</f>
        <v/>
      </c>
      <c r="G130" s="72"/>
      <c r="H130" s="73"/>
      <c r="I130" s="69"/>
      <c r="J130" s="69"/>
      <c r="K130" s="74"/>
      <c r="L130" s="75"/>
      <c r="M130" s="75"/>
      <c r="N130" s="75"/>
      <c r="P130" s="329" t="str">
        <f t="shared" si="1"/>
        <v/>
      </c>
    </row>
    <row r="131" spans="1:16" s="40" customFormat="1" ht="12.3">
      <c r="A131" s="69"/>
      <c r="B131" s="69"/>
      <c r="C131" s="70"/>
      <c r="D131" s="70"/>
      <c r="E131" s="71"/>
      <c r="F131" s="111" t="str">
        <f>IFERROR(IF(G131="","",VLOOKUP(G131,種名候補!$C$2:$D$41,2,0)),"")</f>
        <v/>
      </c>
      <c r="G131" s="72"/>
      <c r="H131" s="73"/>
      <c r="I131" s="69"/>
      <c r="J131" s="69"/>
      <c r="K131" s="74"/>
      <c r="L131" s="75"/>
      <c r="M131" s="75"/>
      <c r="N131" s="75"/>
      <c r="P131" s="329" t="str">
        <f t="shared" si="1"/>
        <v/>
      </c>
    </row>
    <row r="132" spans="1:16" s="40" customFormat="1" ht="12.3">
      <c r="A132" s="69"/>
      <c r="B132" s="69"/>
      <c r="C132" s="70"/>
      <c r="D132" s="70"/>
      <c r="E132" s="71"/>
      <c r="F132" s="111" t="str">
        <f>IFERROR(IF(G132="","",VLOOKUP(G132,種名候補!$C$2:$D$41,2,0)),"")</f>
        <v/>
      </c>
      <c r="G132" s="72"/>
      <c r="H132" s="73"/>
      <c r="I132" s="69"/>
      <c r="J132" s="69"/>
      <c r="K132" s="74"/>
      <c r="L132" s="75"/>
      <c r="M132" s="75"/>
      <c r="N132" s="75"/>
      <c r="P132" s="329" t="str">
        <f t="shared" si="1"/>
        <v/>
      </c>
    </row>
    <row r="133" spans="1:16" s="40" customFormat="1" ht="12.3">
      <c r="A133" s="69"/>
      <c r="B133" s="69"/>
      <c r="C133" s="70"/>
      <c r="D133" s="70"/>
      <c r="E133" s="71"/>
      <c r="F133" s="111" t="str">
        <f>IFERROR(IF(G133="","",VLOOKUP(G133,種名候補!$C$2:$D$41,2,0)),"")</f>
        <v/>
      </c>
      <c r="G133" s="72"/>
      <c r="H133" s="73"/>
      <c r="I133" s="69"/>
      <c r="J133" s="69"/>
      <c r="K133" s="74"/>
      <c r="L133" s="75"/>
      <c r="M133" s="75"/>
      <c r="N133" s="75"/>
      <c r="P133" s="329" t="str">
        <f t="shared" si="1"/>
        <v/>
      </c>
    </row>
    <row r="134" spans="1:16" s="40" customFormat="1" ht="12.3">
      <c r="A134" s="69"/>
      <c r="B134" s="69"/>
      <c r="C134" s="70"/>
      <c r="D134" s="70"/>
      <c r="E134" s="71"/>
      <c r="F134" s="111" t="str">
        <f>IFERROR(IF(G134="","",VLOOKUP(G134,種名候補!$C$2:$D$41,2,0)),"")</f>
        <v/>
      </c>
      <c r="G134" s="72"/>
      <c r="H134" s="73"/>
      <c r="I134" s="69"/>
      <c r="J134" s="69"/>
      <c r="K134" s="74"/>
      <c r="L134" s="75"/>
      <c r="M134" s="75"/>
      <c r="N134" s="75"/>
      <c r="P134" s="329" t="str">
        <f t="shared" si="1"/>
        <v/>
      </c>
    </row>
    <row r="135" spans="1:16" s="40" customFormat="1" ht="12.3">
      <c r="A135" s="69"/>
      <c r="B135" s="69"/>
      <c r="C135" s="70"/>
      <c r="D135" s="70"/>
      <c r="E135" s="71"/>
      <c r="F135" s="111" t="str">
        <f>IFERROR(IF(G135="","",VLOOKUP(G135,種名候補!$C$2:$D$41,2,0)),"")</f>
        <v/>
      </c>
      <c r="G135" s="72"/>
      <c r="H135" s="73"/>
      <c r="I135" s="69"/>
      <c r="J135" s="69"/>
      <c r="K135" s="74"/>
      <c r="L135" s="75"/>
      <c r="M135" s="75"/>
      <c r="N135" s="75"/>
      <c r="P135" s="329" t="str">
        <f t="shared" si="1"/>
        <v/>
      </c>
    </row>
    <row r="136" spans="1:16" s="40" customFormat="1" ht="12.3">
      <c r="A136" s="69"/>
      <c r="B136" s="69"/>
      <c r="C136" s="70"/>
      <c r="D136" s="70"/>
      <c r="E136" s="71"/>
      <c r="F136" s="111" t="str">
        <f>IFERROR(IF(G136="","",VLOOKUP(G136,種名候補!$C$2:$D$41,2,0)),"")</f>
        <v/>
      </c>
      <c r="G136" s="72"/>
      <c r="H136" s="73"/>
      <c r="I136" s="69"/>
      <c r="J136" s="69"/>
      <c r="K136" s="74"/>
      <c r="L136" s="75"/>
      <c r="M136" s="75"/>
      <c r="N136" s="75"/>
      <c r="P136" s="329" t="str">
        <f t="shared" si="1"/>
        <v/>
      </c>
    </row>
    <row r="137" spans="1:16" s="40" customFormat="1" ht="12.3">
      <c r="A137" s="69"/>
      <c r="B137" s="69"/>
      <c r="C137" s="70"/>
      <c r="D137" s="70"/>
      <c r="E137" s="71"/>
      <c r="F137" s="111" t="str">
        <f>IFERROR(IF(G137="","",VLOOKUP(G137,種名候補!$C$2:$D$41,2,0)),"")</f>
        <v/>
      </c>
      <c r="G137" s="72"/>
      <c r="H137" s="73"/>
      <c r="I137" s="69"/>
      <c r="J137" s="69"/>
      <c r="K137" s="74"/>
      <c r="L137" s="75"/>
      <c r="M137" s="75"/>
      <c r="N137" s="75"/>
      <c r="P137" s="329" t="str">
        <f t="shared" si="1"/>
        <v/>
      </c>
    </row>
    <row r="138" spans="1:16" s="40" customFormat="1" ht="12.3">
      <c r="A138" s="69"/>
      <c r="B138" s="69"/>
      <c r="C138" s="70"/>
      <c r="D138" s="70"/>
      <c r="E138" s="71"/>
      <c r="F138" s="111" t="str">
        <f>IFERROR(IF(G138="","",VLOOKUP(G138,種名候補!$C$2:$D$41,2,0)),"")</f>
        <v/>
      </c>
      <c r="G138" s="72"/>
      <c r="H138" s="73"/>
      <c r="I138" s="69"/>
      <c r="J138" s="69"/>
      <c r="K138" s="74"/>
      <c r="L138" s="75"/>
      <c r="M138" s="75"/>
      <c r="N138" s="75"/>
      <c r="P138" s="329" t="str">
        <f t="shared" ref="P138:P201" si="2">IF(COUNTA(A138:E138,G138:J138)=0,"",IF(OR(COUNTA(A138:E138,G138,I138)&lt;7,AND(HOUR(E138)=0,MINUTE(E138)=0)),1,0))</f>
        <v/>
      </c>
    </row>
    <row r="139" spans="1:16" s="40" customFormat="1" ht="12.3">
      <c r="A139" s="69"/>
      <c r="B139" s="69"/>
      <c r="C139" s="70"/>
      <c r="D139" s="70"/>
      <c r="E139" s="71"/>
      <c r="F139" s="111" t="str">
        <f>IFERROR(IF(G139="","",VLOOKUP(G139,種名候補!$C$2:$D$41,2,0)),"")</f>
        <v/>
      </c>
      <c r="G139" s="72"/>
      <c r="H139" s="73"/>
      <c r="I139" s="69"/>
      <c r="J139" s="69"/>
      <c r="K139" s="74"/>
      <c r="L139" s="75"/>
      <c r="M139" s="75"/>
      <c r="N139" s="75"/>
      <c r="P139" s="329" t="str">
        <f t="shared" si="2"/>
        <v/>
      </c>
    </row>
    <row r="140" spans="1:16" s="40" customFormat="1" ht="12.3">
      <c r="A140" s="69"/>
      <c r="B140" s="69"/>
      <c r="C140" s="70"/>
      <c r="D140" s="70"/>
      <c r="E140" s="71"/>
      <c r="F140" s="111" t="str">
        <f>IFERROR(IF(G140="","",VLOOKUP(G140,種名候補!$C$2:$D$41,2,0)),"")</f>
        <v/>
      </c>
      <c r="G140" s="72"/>
      <c r="H140" s="73"/>
      <c r="I140" s="69"/>
      <c r="J140" s="69"/>
      <c r="K140" s="74"/>
      <c r="L140" s="75"/>
      <c r="M140" s="75"/>
      <c r="N140" s="75"/>
      <c r="P140" s="329" t="str">
        <f t="shared" si="2"/>
        <v/>
      </c>
    </row>
    <row r="141" spans="1:16" s="40" customFormat="1" ht="12.3">
      <c r="A141" s="69"/>
      <c r="B141" s="69"/>
      <c r="C141" s="70"/>
      <c r="D141" s="70"/>
      <c r="E141" s="71"/>
      <c r="F141" s="111" t="str">
        <f>IFERROR(IF(G141="","",VLOOKUP(G141,種名候補!$C$2:$D$41,2,0)),"")</f>
        <v/>
      </c>
      <c r="G141" s="72"/>
      <c r="H141" s="73"/>
      <c r="I141" s="69"/>
      <c r="J141" s="69"/>
      <c r="K141" s="74"/>
      <c r="L141" s="75"/>
      <c r="M141" s="75"/>
      <c r="N141" s="75"/>
      <c r="P141" s="329" t="str">
        <f t="shared" si="2"/>
        <v/>
      </c>
    </row>
    <row r="142" spans="1:16" s="40" customFormat="1" ht="12.3">
      <c r="A142" s="69"/>
      <c r="B142" s="69"/>
      <c r="C142" s="70"/>
      <c r="D142" s="70"/>
      <c r="E142" s="71"/>
      <c r="F142" s="111" t="str">
        <f>IFERROR(IF(G142="","",VLOOKUP(G142,種名候補!$C$2:$D$41,2,0)),"")</f>
        <v/>
      </c>
      <c r="G142" s="72"/>
      <c r="H142" s="73"/>
      <c r="I142" s="69"/>
      <c r="J142" s="69"/>
      <c r="K142" s="74"/>
      <c r="L142" s="75"/>
      <c r="M142" s="75"/>
      <c r="N142" s="75"/>
      <c r="P142" s="329" t="str">
        <f t="shared" si="2"/>
        <v/>
      </c>
    </row>
    <row r="143" spans="1:16" s="40" customFormat="1" ht="12.3">
      <c r="A143" s="69"/>
      <c r="B143" s="69"/>
      <c r="C143" s="70"/>
      <c r="D143" s="70"/>
      <c r="E143" s="71"/>
      <c r="F143" s="111" t="str">
        <f>IFERROR(IF(G143="","",VLOOKUP(G143,種名候補!$C$2:$D$41,2,0)),"")</f>
        <v/>
      </c>
      <c r="G143" s="72"/>
      <c r="H143" s="73"/>
      <c r="I143" s="69"/>
      <c r="J143" s="69"/>
      <c r="K143" s="74"/>
      <c r="L143" s="75"/>
      <c r="M143" s="75"/>
      <c r="N143" s="75"/>
      <c r="P143" s="329" t="str">
        <f t="shared" si="2"/>
        <v/>
      </c>
    </row>
    <row r="144" spans="1:16" s="40" customFormat="1" ht="12.3">
      <c r="A144" s="69"/>
      <c r="B144" s="69"/>
      <c r="C144" s="70"/>
      <c r="D144" s="70"/>
      <c r="E144" s="71"/>
      <c r="F144" s="111" t="str">
        <f>IFERROR(IF(G144="","",VLOOKUP(G144,種名候補!$C$2:$D$41,2,0)),"")</f>
        <v/>
      </c>
      <c r="G144" s="72"/>
      <c r="H144" s="73"/>
      <c r="I144" s="69"/>
      <c r="J144" s="69"/>
      <c r="K144" s="74"/>
      <c r="L144" s="75"/>
      <c r="M144" s="75"/>
      <c r="N144" s="75"/>
      <c r="P144" s="329" t="str">
        <f t="shared" si="2"/>
        <v/>
      </c>
    </row>
    <row r="145" spans="1:16" s="40" customFormat="1" ht="12.3">
      <c r="A145" s="69"/>
      <c r="B145" s="69"/>
      <c r="C145" s="70"/>
      <c r="D145" s="70"/>
      <c r="E145" s="71"/>
      <c r="F145" s="111" t="str">
        <f>IFERROR(IF(G145="","",VLOOKUP(G145,種名候補!$C$2:$D$41,2,0)),"")</f>
        <v/>
      </c>
      <c r="G145" s="72"/>
      <c r="H145" s="73"/>
      <c r="I145" s="69"/>
      <c r="J145" s="69"/>
      <c r="K145" s="74"/>
      <c r="L145" s="75"/>
      <c r="M145" s="75"/>
      <c r="N145" s="75"/>
      <c r="P145" s="329" t="str">
        <f t="shared" si="2"/>
        <v/>
      </c>
    </row>
    <row r="146" spans="1:16" s="40" customFormat="1" ht="12.3">
      <c r="A146" s="69"/>
      <c r="B146" s="69"/>
      <c r="C146" s="70"/>
      <c r="D146" s="70"/>
      <c r="E146" s="71"/>
      <c r="F146" s="111" t="str">
        <f>IFERROR(IF(G146="","",VLOOKUP(G146,種名候補!$C$2:$D$41,2,0)),"")</f>
        <v/>
      </c>
      <c r="G146" s="72"/>
      <c r="H146" s="73"/>
      <c r="I146" s="69"/>
      <c r="J146" s="69"/>
      <c r="K146" s="74"/>
      <c r="L146" s="75"/>
      <c r="M146" s="75"/>
      <c r="N146" s="75"/>
      <c r="P146" s="329" t="str">
        <f t="shared" si="2"/>
        <v/>
      </c>
    </row>
    <row r="147" spans="1:16" s="40" customFormat="1" ht="12.3">
      <c r="A147" s="69"/>
      <c r="B147" s="69"/>
      <c r="C147" s="70"/>
      <c r="D147" s="70"/>
      <c r="E147" s="71"/>
      <c r="F147" s="111" t="str">
        <f>IFERROR(IF(G147="","",VLOOKUP(G147,種名候補!$C$2:$D$41,2,0)),"")</f>
        <v/>
      </c>
      <c r="G147" s="72"/>
      <c r="H147" s="73"/>
      <c r="I147" s="69"/>
      <c r="J147" s="69"/>
      <c r="K147" s="74"/>
      <c r="L147" s="75"/>
      <c r="M147" s="75"/>
      <c r="N147" s="75"/>
      <c r="P147" s="329" t="str">
        <f t="shared" si="2"/>
        <v/>
      </c>
    </row>
    <row r="148" spans="1:16" s="40" customFormat="1" ht="12.3">
      <c r="A148" s="69"/>
      <c r="B148" s="69"/>
      <c r="C148" s="70"/>
      <c r="D148" s="70"/>
      <c r="E148" s="71"/>
      <c r="F148" s="111" t="str">
        <f>IFERROR(IF(G148="","",VLOOKUP(G148,種名候補!$C$2:$D$41,2,0)),"")</f>
        <v/>
      </c>
      <c r="G148" s="72"/>
      <c r="H148" s="73"/>
      <c r="I148" s="69"/>
      <c r="J148" s="69"/>
      <c r="K148" s="74"/>
      <c r="L148" s="75"/>
      <c r="M148" s="75"/>
      <c r="N148" s="75"/>
      <c r="P148" s="329" t="str">
        <f t="shared" si="2"/>
        <v/>
      </c>
    </row>
    <row r="149" spans="1:16" s="40" customFormat="1" ht="12.3">
      <c r="A149" s="69"/>
      <c r="B149" s="69"/>
      <c r="C149" s="70"/>
      <c r="D149" s="70"/>
      <c r="E149" s="71"/>
      <c r="F149" s="111" t="str">
        <f>IFERROR(IF(G149="","",VLOOKUP(G149,種名候補!$C$2:$D$41,2,0)),"")</f>
        <v/>
      </c>
      <c r="G149" s="72"/>
      <c r="H149" s="73"/>
      <c r="I149" s="69"/>
      <c r="J149" s="69"/>
      <c r="K149" s="74"/>
      <c r="L149" s="75"/>
      <c r="M149" s="75"/>
      <c r="N149" s="75"/>
      <c r="P149" s="329" t="str">
        <f t="shared" si="2"/>
        <v/>
      </c>
    </row>
    <row r="150" spans="1:16" s="40" customFormat="1" ht="12.3">
      <c r="A150" s="69"/>
      <c r="B150" s="69"/>
      <c r="C150" s="70"/>
      <c r="D150" s="70"/>
      <c r="E150" s="71"/>
      <c r="F150" s="111" t="str">
        <f>IFERROR(IF(G150="","",VLOOKUP(G150,種名候補!$C$2:$D$41,2,0)),"")</f>
        <v/>
      </c>
      <c r="G150" s="72"/>
      <c r="H150" s="73"/>
      <c r="I150" s="69"/>
      <c r="J150" s="69"/>
      <c r="K150" s="74"/>
      <c r="L150" s="75"/>
      <c r="M150" s="75"/>
      <c r="N150" s="75"/>
      <c r="P150" s="329" t="str">
        <f t="shared" si="2"/>
        <v/>
      </c>
    </row>
    <row r="151" spans="1:16" s="40" customFormat="1" ht="12.3">
      <c r="A151" s="69"/>
      <c r="B151" s="69"/>
      <c r="C151" s="70"/>
      <c r="D151" s="70"/>
      <c r="E151" s="71"/>
      <c r="F151" s="111" t="str">
        <f>IFERROR(IF(G151="","",VLOOKUP(G151,種名候補!$C$2:$D$41,2,0)),"")</f>
        <v/>
      </c>
      <c r="G151" s="72"/>
      <c r="H151" s="73"/>
      <c r="I151" s="69"/>
      <c r="J151" s="69"/>
      <c r="K151" s="74"/>
      <c r="L151" s="75"/>
      <c r="M151" s="75"/>
      <c r="N151" s="75"/>
      <c r="P151" s="329" t="str">
        <f t="shared" si="2"/>
        <v/>
      </c>
    </row>
    <row r="152" spans="1:16" s="40" customFormat="1" ht="12.3">
      <c r="A152" s="69"/>
      <c r="B152" s="69"/>
      <c r="C152" s="70"/>
      <c r="D152" s="70"/>
      <c r="E152" s="71"/>
      <c r="F152" s="111" t="str">
        <f>IFERROR(IF(G152="","",VLOOKUP(G152,種名候補!$C$2:$D$41,2,0)),"")</f>
        <v/>
      </c>
      <c r="G152" s="72"/>
      <c r="H152" s="73"/>
      <c r="I152" s="69"/>
      <c r="J152" s="69"/>
      <c r="K152" s="74"/>
      <c r="L152" s="75"/>
      <c r="M152" s="75"/>
      <c r="N152" s="75"/>
      <c r="P152" s="329" t="str">
        <f t="shared" si="2"/>
        <v/>
      </c>
    </row>
    <row r="153" spans="1:16" s="40" customFormat="1" ht="12.3">
      <c r="A153" s="69"/>
      <c r="B153" s="69"/>
      <c r="C153" s="70"/>
      <c r="D153" s="70"/>
      <c r="E153" s="71"/>
      <c r="F153" s="111" t="str">
        <f>IFERROR(IF(G153="","",VLOOKUP(G153,種名候補!$C$2:$D$41,2,0)),"")</f>
        <v/>
      </c>
      <c r="G153" s="72"/>
      <c r="H153" s="73"/>
      <c r="I153" s="69"/>
      <c r="J153" s="69"/>
      <c r="K153" s="74"/>
      <c r="L153" s="75"/>
      <c r="M153" s="75"/>
      <c r="N153" s="75"/>
      <c r="P153" s="329" t="str">
        <f t="shared" si="2"/>
        <v/>
      </c>
    </row>
    <row r="154" spans="1:16" s="40" customFormat="1" ht="12.3">
      <c r="A154" s="69"/>
      <c r="B154" s="69"/>
      <c r="C154" s="70"/>
      <c r="D154" s="70"/>
      <c r="E154" s="71"/>
      <c r="F154" s="111" t="str">
        <f>IFERROR(IF(G154="","",VLOOKUP(G154,種名候補!$C$2:$D$41,2,0)),"")</f>
        <v/>
      </c>
      <c r="G154" s="72"/>
      <c r="H154" s="73"/>
      <c r="I154" s="69"/>
      <c r="J154" s="69"/>
      <c r="K154" s="74"/>
      <c r="L154" s="75"/>
      <c r="M154" s="75"/>
      <c r="N154" s="75"/>
      <c r="P154" s="329" t="str">
        <f t="shared" si="2"/>
        <v/>
      </c>
    </row>
    <row r="155" spans="1:16" s="40" customFormat="1" ht="12.3">
      <c r="A155" s="69"/>
      <c r="B155" s="69"/>
      <c r="C155" s="70"/>
      <c r="D155" s="70"/>
      <c r="E155" s="71"/>
      <c r="F155" s="111" t="str">
        <f>IFERROR(IF(G155="","",VLOOKUP(G155,種名候補!$C$2:$D$41,2,0)),"")</f>
        <v/>
      </c>
      <c r="G155" s="72"/>
      <c r="H155" s="73"/>
      <c r="I155" s="69"/>
      <c r="J155" s="69"/>
      <c r="K155" s="74"/>
      <c r="L155" s="75"/>
      <c r="M155" s="75"/>
      <c r="N155" s="75"/>
      <c r="P155" s="329" t="str">
        <f t="shared" si="2"/>
        <v/>
      </c>
    </row>
    <row r="156" spans="1:16" s="40" customFormat="1" ht="12.3">
      <c r="A156" s="69"/>
      <c r="B156" s="69"/>
      <c r="C156" s="70"/>
      <c r="D156" s="70"/>
      <c r="E156" s="71"/>
      <c r="F156" s="111" t="str">
        <f>IFERROR(IF(G156="","",VLOOKUP(G156,種名候補!$C$2:$D$41,2,0)),"")</f>
        <v/>
      </c>
      <c r="G156" s="72"/>
      <c r="H156" s="73"/>
      <c r="I156" s="69"/>
      <c r="J156" s="69"/>
      <c r="K156" s="74"/>
      <c r="L156" s="75"/>
      <c r="M156" s="75"/>
      <c r="N156" s="75"/>
      <c r="P156" s="329" t="str">
        <f t="shared" si="2"/>
        <v/>
      </c>
    </row>
    <row r="157" spans="1:16" s="40" customFormat="1" ht="12.3">
      <c r="A157" s="69"/>
      <c r="B157" s="69"/>
      <c r="C157" s="70"/>
      <c r="D157" s="70"/>
      <c r="E157" s="71"/>
      <c r="F157" s="111" t="str">
        <f>IFERROR(IF(G157="","",VLOOKUP(G157,種名候補!$C$2:$D$41,2,0)),"")</f>
        <v/>
      </c>
      <c r="G157" s="72"/>
      <c r="H157" s="73"/>
      <c r="I157" s="69"/>
      <c r="J157" s="69"/>
      <c r="K157" s="74"/>
      <c r="L157" s="75"/>
      <c r="M157" s="75"/>
      <c r="N157" s="75"/>
      <c r="P157" s="329" t="str">
        <f t="shared" si="2"/>
        <v/>
      </c>
    </row>
    <row r="158" spans="1:16" s="40" customFormat="1" ht="12.3">
      <c r="A158" s="69"/>
      <c r="B158" s="69"/>
      <c r="C158" s="70"/>
      <c r="D158" s="70"/>
      <c r="E158" s="71"/>
      <c r="F158" s="111" t="str">
        <f>IFERROR(IF(G158="","",VLOOKUP(G158,種名候補!$C$2:$D$41,2,0)),"")</f>
        <v/>
      </c>
      <c r="G158" s="72"/>
      <c r="H158" s="73"/>
      <c r="I158" s="69"/>
      <c r="J158" s="69"/>
      <c r="K158" s="74"/>
      <c r="L158" s="75"/>
      <c r="M158" s="75"/>
      <c r="N158" s="75"/>
      <c r="P158" s="329" t="str">
        <f t="shared" si="2"/>
        <v/>
      </c>
    </row>
    <row r="159" spans="1:16" s="40" customFormat="1" ht="12.3">
      <c r="A159" s="69"/>
      <c r="B159" s="69"/>
      <c r="C159" s="70"/>
      <c r="D159" s="70"/>
      <c r="E159" s="71"/>
      <c r="F159" s="111" t="str">
        <f>IFERROR(IF(G159="","",VLOOKUP(G159,種名候補!$C$2:$D$41,2,0)),"")</f>
        <v/>
      </c>
      <c r="G159" s="72"/>
      <c r="H159" s="73"/>
      <c r="I159" s="69"/>
      <c r="J159" s="69"/>
      <c r="K159" s="74"/>
      <c r="L159" s="75"/>
      <c r="M159" s="75"/>
      <c r="N159" s="75"/>
      <c r="P159" s="329" t="str">
        <f t="shared" si="2"/>
        <v/>
      </c>
    </row>
    <row r="160" spans="1:16" s="40" customFormat="1" ht="12.3">
      <c r="A160" s="69"/>
      <c r="B160" s="69"/>
      <c r="C160" s="70"/>
      <c r="D160" s="70"/>
      <c r="E160" s="71"/>
      <c r="F160" s="111" t="str">
        <f>IFERROR(IF(G160="","",VLOOKUP(G160,種名候補!$C$2:$D$41,2,0)),"")</f>
        <v/>
      </c>
      <c r="G160" s="72"/>
      <c r="H160" s="73"/>
      <c r="I160" s="69"/>
      <c r="J160" s="69"/>
      <c r="K160" s="74"/>
      <c r="L160" s="75"/>
      <c r="M160" s="75"/>
      <c r="N160" s="75"/>
      <c r="P160" s="329" t="str">
        <f t="shared" si="2"/>
        <v/>
      </c>
    </row>
    <row r="161" spans="1:16" s="40" customFormat="1" ht="12.3">
      <c r="A161" s="69"/>
      <c r="B161" s="69"/>
      <c r="C161" s="70"/>
      <c r="D161" s="70"/>
      <c r="E161" s="71"/>
      <c r="F161" s="111" t="str">
        <f>IFERROR(IF(G161="","",VLOOKUP(G161,種名候補!$C$2:$D$41,2,0)),"")</f>
        <v/>
      </c>
      <c r="G161" s="72"/>
      <c r="H161" s="73"/>
      <c r="I161" s="69"/>
      <c r="J161" s="69"/>
      <c r="K161" s="74"/>
      <c r="L161" s="75"/>
      <c r="M161" s="75"/>
      <c r="N161" s="75"/>
      <c r="P161" s="329" t="str">
        <f t="shared" si="2"/>
        <v/>
      </c>
    </row>
    <row r="162" spans="1:16" s="40" customFormat="1" ht="12.3">
      <c r="A162" s="69"/>
      <c r="B162" s="69"/>
      <c r="C162" s="70"/>
      <c r="D162" s="70"/>
      <c r="E162" s="71"/>
      <c r="F162" s="111" t="str">
        <f>IFERROR(IF(G162="","",VLOOKUP(G162,種名候補!$C$2:$D$41,2,0)),"")</f>
        <v/>
      </c>
      <c r="G162" s="72"/>
      <c r="H162" s="73"/>
      <c r="I162" s="69"/>
      <c r="J162" s="69"/>
      <c r="K162" s="74"/>
      <c r="L162" s="75"/>
      <c r="M162" s="75"/>
      <c r="N162" s="75"/>
      <c r="P162" s="329" t="str">
        <f t="shared" si="2"/>
        <v/>
      </c>
    </row>
    <row r="163" spans="1:16" s="40" customFormat="1" ht="12.3">
      <c r="A163" s="69"/>
      <c r="B163" s="69"/>
      <c r="C163" s="70"/>
      <c r="D163" s="70"/>
      <c r="E163" s="71"/>
      <c r="F163" s="111" t="str">
        <f>IFERROR(IF(G163="","",VLOOKUP(G163,種名候補!$C$2:$D$41,2,0)),"")</f>
        <v/>
      </c>
      <c r="G163" s="72"/>
      <c r="H163" s="73"/>
      <c r="I163" s="69"/>
      <c r="J163" s="69"/>
      <c r="K163" s="74"/>
      <c r="L163" s="75"/>
      <c r="M163" s="75"/>
      <c r="N163" s="75"/>
      <c r="P163" s="329" t="str">
        <f t="shared" si="2"/>
        <v/>
      </c>
    </row>
    <row r="164" spans="1:16" s="40" customFormat="1" ht="12.3">
      <c r="A164" s="69"/>
      <c r="B164" s="69"/>
      <c r="C164" s="70"/>
      <c r="D164" s="70"/>
      <c r="E164" s="71"/>
      <c r="F164" s="111" t="str">
        <f>IFERROR(IF(G164="","",VLOOKUP(G164,種名候補!$C$2:$D$41,2,0)),"")</f>
        <v/>
      </c>
      <c r="G164" s="72"/>
      <c r="H164" s="73"/>
      <c r="I164" s="69"/>
      <c r="J164" s="69"/>
      <c r="K164" s="74"/>
      <c r="L164" s="75"/>
      <c r="M164" s="75"/>
      <c r="N164" s="75"/>
      <c r="P164" s="329" t="str">
        <f t="shared" si="2"/>
        <v/>
      </c>
    </row>
    <row r="165" spans="1:16" s="40" customFormat="1" ht="12.3">
      <c r="A165" s="69"/>
      <c r="B165" s="69"/>
      <c r="C165" s="70"/>
      <c r="D165" s="70"/>
      <c r="E165" s="71"/>
      <c r="F165" s="111" t="str">
        <f>IFERROR(IF(G165="","",VLOOKUP(G165,種名候補!$C$2:$D$41,2,0)),"")</f>
        <v/>
      </c>
      <c r="G165" s="72"/>
      <c r="H165" s="73"/>
      <c r="I165" s="69"/>
      <c r="J165" s="69"/>
      <c r="K165" s="74"/>
      <c r="L165" s="75"/>
      <c r="M165" s="75"/>
      <c r="N165" s="75"/>
      <c r="P165" s="329" t="str">
        <f t="shared" si="2"/>
        <v/>
      </c>
    </row>
    <row r="166" spans="1:16" s="40" customFormat="1" ht="12.3">
      <c r="A166" s="69"/>
      <c r="B166" s="69"/>
      <c r="C166" s="70"/>
      <c r="D166" s="70"/>
      <c r="E166" s="71"/>
      <c r="F166" s="111" t="str">
        <f>IFERROR(IF(G166="","",VLOOKUP(G166,種名候補!$C$2:$D$41,2,0)),"")</f>
        <v/>
      </c>
      <c r="G166" s="72"/>
      <c r="H166" s="73"/>
      <c r="I166" s="69"/>
      <c r="J166" s="69"/>
      <c r="K166" s="74"/>
      <c r="L166" s="75"/>
      <c r="M166" s="75"/>
      <c r="N166" s="75"/>
      <c r="P166" s="329" t="str">
        <f t="shared" si="2"/>
        <v/>
      </c>
    </row>
    <row r="167" spans="1:16" s="40" customFormat="1" ht="12.3">
      <c r="A167" s="69"/>
      <c r="B167" s="69"/>
      <c r="C167" s="70"/>
      <c r="D167" s="70"/>
      <c r="E167" s="71"/>
      <c r="F167" s="111" t="str">
        <f>IFERROR(IF(G167="","",VLOOKUP(G167,種名候補!$C$2:$D$41,2,0)),"")</f>
        <v/>
      </c>
      <c r="G167" s="72"/>
      <c r="H167" s="73"/>
      <c r="I167" s="69"/>
      <c r="J167" s="69"/>
      <c r="K167" s="74"/>
      <c r="L167" s="75"/>
      <c r="M167" s="75"/>
      <c r="N167" s="75"/>
      <c r="P167" s="329" t="str">
        <f t="shared" si="2"/>
        <v/>
      </c>
    </row>
    <row r="168" spans="1:16" s="40" customFormat="1" ht="12.3">
      <c r="A168" s="69"/>
      <c r="B168" s="69"/>
      <c r="C168" s="70"/>
      <c r="D168" s="70"/>
      <c r="E168" s="71"/>
      <c r="F168" s="111" t="str">
        <f>IFERROR(IF(G168="","",VLOOKUP(G168,種名候補!$C$2:$D$41,2,0)),"")</f>
        <v/>
      </c>
      <c r="G168" s="72"/>
      <c r="H168" s="73"/>
      <c r="I168" s="69"/>
      <c r="J168" s="69"/>
      <c r="K168" s="74"/>
      <c r="L168" s="75"/>
      <c r="M168" s="75"/>
      <c r="N168" s="75"/>
      <c r="P168" s="329" t="str">
        <f t="shared" si="2"/>
        <v/>
      </c>
    </row>
    <row r="169" spans="1:16" s="40" customFormat="1" ht="12.3">
      <c r="A169" s="69"/>
      <c r="B169" s="69"/>
      <c r="C169" s="70"/>
      <c r="D169" s="70"/>
      <c r="E169" s="71"/>
      <c r="F169" s="111" t="str">
        <f>IFERROR(IF(G169="","",VLOOKUP(G169,種名候補!$C$2:$D$41,2,0)),"")</f>
        <v/>
      </c>
      <c r="G169" s="72"/>
      <c r="H169" s="73"/>
      <c r="I169" s="69"/>
      <c r="J169" s="69"/>
      <c r="K169" s="74"/>
      <c r="L169" s="75"/>
      <c r="M169" s="75"/>
      <c r="N169" s="75"/>
      <c r="P169" s="329" t="str">
        <f t="shared" si="2"/>
        <v/>
      </c>
    </row>
    <row r="170" spans="1:16" s="40" customFormat="1" ht="12.3">
      <c r="A170" s="69"/>
      <c r="B170" s="69"/>
      <c r="C170" s="70"/>
      <c r="D170" s="70"/>
      <c r="E170" s="71"/>
      <c r="F170" s="111" t="str">
        <f>IFERROR(IF(G170="","",VLOOKUP(G170,種名候補!$C$2:$D$41,2,0)),"")</f>
        <v/>
      </c>
      <c r="G170" s="72"/>
      <c r="H170" s="73"/>
      <c r="I170" s="69"/>
      <c r="J170" s="69"/>
      <c r="K170" s="74"/>
      <c r="L170" s="75"/>
      <c r="M170" s="75"/>
      <c r="N170" s="75"/>
      <c r="P170" s="329" t="str">
        <f t="shared" si="2"/>
        <v/>
      </c>
    </row>
    <row r="171" spans="1:16" s="40" customFormat="1" ht="12.3">
      <c r="A171" s="69"/>
      <c r="B171" s="69"/>
      <c r="C171" s="70"/>
      <c r="D171" s="70"/>
      <c r="E171" s="71"/>
      <c r="F171" s="111" t="str">
        <f>IFERROR(IF(G171="","",VLOOKUP(G171,種名候補!$C$2:$D$41,2,0)),"")</f>
        <v/>
      </c>
      <c r="G171" s="72"/>
      <c r="H171" s="73"/>
      <c r="I171" s="69"/>
      <c r="J171" s="69"/>
      <c r="K171" s="74"/>
      <c r="L171" s="75"/>
      <c r="M171" s="75"/>
      <c r="N171" s="75"/>
      <c r="P171" s="329" t="str">
        <f t="shared" si="2"/>
        <v/>
      </c>
    </row>
    <row r="172" spans="1:16" s="40" customFormat="1" ht="12.3">
      <c r="A172" s="69"/>
      <c r="B172" s="69"/>
      <c r="C172" s="70"/>
      <c r="D172" s="70"/>
      <c r="E172" s="71"/>
      <c r="F172" s="111" t="str">
        <f>IFERROR(IF(G172="","",VLOOKUP(G172,種名候補!$C$2:$D$41,2,0)),"")</f>
        <v/>
      </c>
      <c r="G172" s="72"/>
      <c r="H172" s="73"/>
      <c r="I172" s="69"/>
      <c r="J172" s="69"/>
      <c r="K172" s="74"/>
      <c r="L172" s="75"/>
      <c r="M172" s="75"/>
      <c r="N172" s="75"/>
      <c r="P172" s="329" t="str">
        <f t="shared" si="2"/>
        <v/>
      </c>
    </row>
    <row r="173" spans="1:16" s="40" customFormat="1" ht="12.3">
      <c r="A173" s="69"/>
      <c r="B173" s="69"/>
      <c r="C173" s="70"/>
      <c r="D173" s="70"/>
      <c r="E173" s="71"/>
      <c r="F173" s="111" t="str">
        <f>IFERROR(IF(G173="","",VLOOKUP(G173,種名候補!$C$2:$D$41,2,0)),"")</f>
        <v/>
      </c>
      <c r="G173" s="72"/>
      <c r="H173" s="73"/>
      <c r="I173" s="69"/>
      <c r="J173" s="69"/>
      <c r="K173" s="74"/>
      <c r="L173" s="75"/>
      <c r="M173" s="75"/>
      <c r="N173" s="75"/>
      <c r="P173" s="329" t="str">
        <f t="shared" si="2"/>
        <v/>
      </c>
    </row>
    <row r="174" spans="1:16" s="40" customFormat="1" ht="12.3">
      <c r="A174" s="69"/>
      <c r="B174" s="69"/>
      <c r="C174" s="70"/>
      <c r="D174" s="70"/>
      <c r="E174" s="71"/>
      <c r="F174" s="111" t="str">
        <f>IFERROR(IF(G174="","",VLOOKUP(G174,種名候補!$C$2:$D$41,2,0)),"")</f>
        <v/>
      </c>
      <c r="G174" s="72"/>
      <c r="H174" s="73"/>
      <c r="I174" s="69"/>
      <c r="J174" s="69"/>
      <c r="K174" s="74"/>
      <c r="L174" s="75"/>
      <c r="M174" s="75"/>
      <c r="N174" s="75"/>
      <c r="P174" s="329" t="str">
        <f t="shared" si="2"/>
        <v/>
      </c>
    </row>
    <row r="175" spans="1:16" s="40" customFormat="1" ht="12.3">
      <c r="A175" s="69"/>
      <c r="B175" s="69"/>
      <c r="C175" s="70"/>
      <c r="D175" s="70"/>
      <c r="E175" s="71"/>
      <c r="F175" s="111" t="str">
        <f>IFERROR(IF(G175="","",VLOOKUP(G175,種名候補!$C$2:$D$41,2,0)),"")</f>
        <v/>
      </c>
      <c r="G175" s="72"/>
      <c r="H175" s="73"/>
      <c r="I175" s="69"/>
      <c r="J175" s="69"/>
      <c r="K175" s="74"/>
      <c r="L175" s="75"/>
      <c r="M175" s="75"/>
      <c r="N175" s="75"/>
      <c r="P175" s="329" t="str">
        <f t="shared" si="2"/>
        <v/>
      </c>
    </row>
    <row r="176" spans="1:16" s="40" customFormat="1" ht="12.3">
      <c r="A176" s="69"/>
      <c r="B176" s="69"/>
      <c r="C176" s="70"/>
      <c r="D176" s="70"/>
      <c r="E176" s="71"/>
      <c r="F176" s="111" t="str">
        <f>IFERROR(IF(G176="","",VLOOKUP(G176,種名候補!$C$2:$D$41,2,0)),"")</f>
        <v/>
      </c>
      <c r="G176" s="72"/>
      <c r="H176" s="73"/>
      <c r="I176" s="69"/>
      <c r="J176" s="69"/>
      <c r="K176" s="74"/>
      <c r="L176" s="75"/>
      <c r="M176" s="75"/>
      <c r="N176" s="75"/>
      <c r="P176" s="329" t="str">
        <f t="shared" si="2"/>
        <v/>
      </c>
    </row>
    <row r="177" spans="1:16" s="40" customFormat="1" ht="12.3">
      <c r="A177" s="69"/>
      <c r="B177" s="69"/>
      <c r="C177" s="70"/>
      <c r="D177" s="70"/>
      <c r="E177" s="71"/>
      <c r="F177" s="111" t="str">
        <f>IFERROR(IF(G177="","",VLOOKUP(G177,種名候補!$C$2:$D$41,2,0)),"")</f>
        <v/>
      </c>
      <c r="G177" s="72"/>
      <c r="H177" s="73"/>
      <c r="I177" s="69"/>
      <c r="J177" s="69"/>
      <c r="K177" s="74"/>
      <c r="L177" s="75"/>
      <c r="M177" s="75"/>
      <c r="N177" s="75"/>
      <c r="P177" s="329" t="str">
        <f t="shared" si="2"/>
        <v/>
      </c>
    </row>
    <row r="178" spans="1:16" s="40" customFormat="1" ht="12.3">
      <c r="A178" s="69"/>
      <c r="B178" s="69"/>
      <c r="C178" s="70"/>
      <c r="D178" s="70"/>
      <c r="E178" s="71"/>
      <c r="F178" s="111" t="str">
        <f>IFERROR(IF(G178="","",VLOOKUP(G178,種名候補!$C$2:$D$41,2,0)),"")</f>
        <v/>
      </c>
      <c r="G178" s="72"/>
      <c r="H178" s="73"/>
      <c r="I178" s="69"/>
      <c r="J178" s="69"/>
      <c r="K178" s="74"/>
      <c r="L178" s="75"/>
      <c r="M178" s="75"/>
      <c r="N178" s="75"/>
      <c r="P178" s="329" t="str">
        <f t="shared" si="2"/>
        <v/>
      </c>
    </row>
    <row r="179" spans="1:16" s="40" customFormat="1" ht="12.3">
      <c r="A179" s="69"/>
      <c r="B179" s="69"/>
      <c r="C179" s="70"/>
      <c r="D179" s="70"/>
      <c r="E179" s="71"/>
      <c r="F179" s="111" t="str">
        <f>IFERROR(IF(G179="","",VLOOKUP(G179,種名候補!$C$2:$D$41,2,0)),"")</f>
        <v/>
      </c>
      <c r="G179" s="72"/>
      <c r="H179" s="73"/>
      <c r="I179" s="69"/>
      <c r="J179" s="69"/>
      <c r="K179" s="74"/>
      <c r="L179" s="75"/>
      <c r="M179" s="75"/>
      <c r="N179" s="75"/>
      <c r="P179" s="329" t="str">
        <f t="shared" si="2"/>
        <v/>
      </c>
    </row>
    <row r="180" spans="1:16" s="40" customFormat="1" ht="12.3">
      <c r="A180" s="69"/>
      <c r="B180" s="69"/>
      <c r="C180" s="70"/>
      <c r="D180" s="70"/>
      <c r="E180" s="71"/>
      <c r="F180" s="111" t="str">
        <f>IFERROR(IF(G180="","",VLOOKUP(G180,種名候補!$C$2:$D$41,2,0)),"")</f>
        <v/>
      </c>
      <c r="G180" s="72"/>
      <c r="H180" s="73"/>
      <c r="I180" s="69"/>
      <c r="J180" s="69"/>
      <c r="K180" s="74"/>
      <c r="L180" s="75"/>
      <c r="M180" s="75"/>
      <c r="N180" s="75"/>
      <c r="P180" s="329" t="str">
        <f t="shared" si="2"/>
        <v/>
      </c>
    </row>
    <row r="181" spans="1:16" s="40" customFormat="1" ht="12.3">
      <c r="A181" s="69"/>
      <c r="B181" s="69"/>
      <c r="C181" s="70"/>
      <c r="D181" s="70"/>
      <c r="E181" s="71"/>
      <c r="F181" s="111" t="str">
        <f>IFERROR(IF(G181="","",VLOOKUP(G181,種名候補!$C$2:$D$41,2,0)),"")</f>
        <v/>
      </c>
      <c r="G181" s="72"/>
      <c r="H181" s="73"/>
      <c r="I181" s="69"/>
      <c r="J181" s="69"/>
      <c r="K181" s="74"/>
      <c r="L181" s="75"/>
      <c r="M181" s="75"/>
      <c r="N181" s="75"/>
      <c r="P181" s="329" t="str">
        <f t="shared" si="2"/>
        <v/>
      </c>
    </row>
    <row r="182" spans="1:16" s="40" customFormat="1" ht="12.3">
      <c r="A182" s="69"/>
      <c r="B182" s="69"/>
      <c r="C182" s="70"/>
      <c r="D182" s="70"/>
      <c r="E182" s="71"/>
      <c r="F182" s="111" t="str">
        <f>IFERROR(IF(G182="","",VLOOKUP(G182,種名候補!$C$2:$D$41,2,0)),"")</f>
        <v/>
      </c>
      <c r="G182" s="72"/>
      <c r="H182" s="73"/>
      <c r="I182" s="69"/>
      <c r="J182" s="69"/>
      <c r="K182" s="74"/>
      <c r="L182" s="75"/>
      <c r="M182" s="75"/>
      <c r="N182" s="75"/>
      <c r="P182" s="329" t="str">
        <f t="shared" si="2"/>
        <v/>
      </c>
    </row>
    <row r="183" spans="1:16" s="40" customFormat="1" ht="12.3">
      <c r="A183" s="69"/>
      <c r="B183" s="69"/>
      <c r="C183" s="70"/>
      <c r="D183" s="70"/>
      <c r="E183" s="71"/>
      <c r="F183" s="111" t="str">
        <f>IFERROR(IF(G183="","",VLOOKUP(G183,種名候補!$C$2:$D$41,2,0)),"")</f>
        <v/>
      </c>
      <c r="G183" s="72"/>
      <c r="H183" s="73"/>
      <c r="I183" s="69"/>
      <c r="J183" s="69"/>
      <c r="K183" s="74"/>
      <c r="L183" s="75"/>
      <c r="M183" s="75"/>
      <c r="N183" s="75"/>
      <c r="P183" s="329" t="str">
        <f t="shared" si="2"/>
        <v/>
      </c>
    </row>
    <row r="184" spans="1:16" s="40" customFormat="1" ht="12.3">
      <c r="A184" s="69"/>
      <c r="B184" s="69"/>
      <c r="C184" s="70"/>
      <c r="D184" s="70"/>
      <c r="E184" s="71"/>
      <c r="F184" s="111" t="str">
        <f>IFERROR(IF(G184="","",VLOOKUP(G184,種名候補!$C$2:$D$41,2,0)),"")</f>
        <v/>
      </c>
      <c r="G184" s="72"/>
      <c r="H184" s="73"/>
      <c r="I184" s="69"/>
      <c r="J184" s="69"/>
      <c r="K184" s="74"/>
      <c r="L184" s="75"/>
      <c r="M184" s="75"/>
      <c r="N184" s="75"/>
      <c r="P184" s="329" t="str">
        <f t="shared" si="2"/>
        <v/>
      </c>
    </row>
    <row r="185" spans="1:16" s="40" customFormat="1" ht="12.3">
      <c r="A185" s="69"/>
      <c r="B185" s="69"/>
      <c r="C185" s="70"/>
      <c r="D185" s="70"/>
      <c r="E185" s="71"/>
      <c r="F185" s="111" t="str">
        <f>IFERROR(IF(G185="","",VLOOKUP(G185,種名候補!$C$2:$D$41,2,0)),"")</f>
        <v/>
      </c>
      <c r="G185" s="72"/>
      <c r="H185" s="73"/>
      <c r="I185" s="69"/>
      <c r="J185" s="69"/>
      <c r="K185" s="74"/>
      <c r="L185" s="75"/>
      <c r="M185" s="75"/>
      <c r="N185" s="75"/>
      <c r="P185" s="329" t="str">
        <f t="shared" si="2"/>
        <v/>
      </c>
    </row>
    <row r="186" spans="1:16" s="40" customFormat="1" ht="12.3">
      <c r="A186" s="69"/>
      <c r="B186" s="69"/>
      <c r="C186" s="70"/>
      <c r="D186" s="70"/>
      <c r="E186" s="71"/>
      <c r="F186" s="111" t="str">
        <f>IFERROR(IF(G186="","",VLOOKUP(G186,種名候補!$C$2:$D$41,2,0)),"")</f>
        <v/>
      </c>
      <c r="G186" s="72"/>
      <c r="H186" s="73"/>
      <c r="I186" s="69"/>
      <c r="J186" s="69"/>
      <c r="K186" s="74"/>
      <c r="L186" s="75"/>
      <c r="M186" s="75"/>
      <c r="N186" s="75"/>
      <c r="P186" s="329" t="str">
        <f t="shared" si="2"/>
        <v/>
      </c>
    </row>
    <row r="187" spans="1:16" s="40" customFormat="1" ht="12.3">
      <c r="A187" s="69"/>
      <c r="B187" s="69"/>
      <c r="C187" s="70"/>
      <c r="D187" s="70"/>
      <c r="E187" s="71"/>
      <c r="F187" s="111" t="str">
        <f>IFERROR(IF(G187="","",VLOOKUP(G187,種名候補!$C$2:$D$41,2,0)),"")</f>
        <v/>
      </c>
      <c r="G187" s="72"/>
      <c r="H187" s="73"/>
      <c r="I187" s="69"/>
      <c r="J187" s="69"/>
      <c r="K187" s="74"/>
      <c r="L187" s="75"/>
      <c r="M187" s="75"/>
      <c r="N187" s="75"/>
      <c r="P187" s="329" t="str">
        <f t="shared" si="2"/>
        <v/>
      </c>
    </row>
    <row r="188" spans="1:16" s="40" customFormat="1" ht="12.3">
      <c r="A188" s="69"/>
      <c r="B188" s="69"/>
      <c r="C188" s="70"/>
      <c r="D188" s="70"/>
      <c r="E188" s="71"/>
      <c r="F188" s="111" t="str">
        <f>IFERROR(IF(G188="","",VLOOKUP(G188,種名候補!$C$2:$D$41,2,0)),"")</f>
        <v/>
      </c>
      <c r="G188" s="72"/>
      <c r="H188" s="73"/>
      <c r="I188" s="69"/>
      <c r="J188" s="69"/>
      <c r="K188" s="74"/>
      <c r="L188" s="75"/>
      <c r="M188" s="75"/>
      <c r="N188" s="75"/>
      <c r="P188" s="329" t="str">
        <f t="shared" si="2"/>
        <v/>
      </c>
    </row>
    <row r="189" spans="1:16" s="40" customFormat="1" ht="12.3">
      <c r="A189" s="69"/>
      <c r="B189" s="69"/>
      <c r="C189" s="70"/>
      <c r="D189" s="70"/>
      <c r="E189" s="71"/>
      <c r="F189" s="111" t="str">
        <f>IFERROR(IF(G189="","",VLOOKUP(G189,種名候補!$C$2:$D$41,2,0)),"")</f>
        <v/>
      </c>
      <c r="G189" s="72"/>
      <c r="H189" s="73"/>
      <c r="I189" s="69"/>
      <c r="J189" s="69"/>
      <c r="K189" s="74"/>
      <c r="L189" s="75"/>
      <c r="M189" s="75"/>
      <c r="N189" s="75"/>
      <c r="P189" s="329" t="str">
        <f t="shared" si="2"/>
        <v/>
      </c>
    </row>
    <row r="190" spans="1:16" s="40" customFormat="1" ht="12.3">
      <c r="A190" s="69"/>
      <c r="B190" s="69"/>
      <c r="C190" s="70"/>
      <c r="D190" s="70"/>
      <c r="E190" s="71"/>
      <c r="F190" s="111" t="str">
        <f>IFERROR(IF(G190="","",VLOOKUP(G190,種名候補!$C$2:$D$41,2,0)),"")</f>
        <v/>
      </c>
      <c r="G190" s="72"/>
      <c r="H190" s="73"/>
      <c r="I190" s="69"/>
      <c r="J190" s="69"/>
      <c r="K190" s="74"/>
      <c r="L190" s="75"/>
      <c r="M190" s="75"/>
      <c r="N190" s="75"/>
      <c r="P190" s="329" t="str">
        <f t="shared" si="2"/>
        <v/>
      </c>
    </row>
    <row r="191" spans="1:16" s="40" customFormat="1" ht="12.3">
      <c r="A191" s="69"/>
      <c r="B191" s="69"/>
      <c r="C191" s="70"/>
      <c r="D191" s="70"/>
      <c r="E191" s="71"/>
      <c r="F191" s="111" t="str">
        <f>IFERROR(IF(G191="","",VLOOKUP(G191,種名候補!$C$2:$D$41,2,0)),"")</f>
        <v/>
      </c>
      <c r="G191" s="72"/>
      <c r="H191" s="73"/>
      <c r="I191" s="69"/>
      <c r="J191" s="69"/>
      <c r="K191" s="74"/>
      <c r="L191" s="75"/>
      <c r="M191" s="75"/>
      <c r="N191" s="75"/>
      <c r="P191" s="329" t="str">
        <f t="shared" si="2"/>
        <v/>
      </c>
    </row>
    <row r="192" spans="1:16" s="40" customFormat="1" ht="12.3">
      <c r="A192" s="69"/>
      <c r="B192" s="69"/>
      <c r="C192" s="70"/>
      <c r="D192" s="70"/>
      <c r="E192" s="71"/>
      <c r="F192" s="111" t="str">
        <f>IFERROR(IF(G192="","",VLOOKUP(G192,種名候補!$C$2:$D$41,2,0)),"")</f>
        <v/>
      </c>
      <c r="G192" s="72"/>
      <c r="H192" s="73"/>
      <c r="I192" s="69"/>
      <c r="J192" s="69"/>
      <c r="K192" s="74"/>
      <c r="L192" s="75"/>
      <c r="M192" s="75"/>
      <c r="N192" s="75"/>
      <c r="P192" s="329" t="str">
        <f t="shared" si="2"/>
        <v/>
      </c>
    </row>
    <row r="193" spans="1:16" s="40" customFormat="1" ht="12.3">
      <c r="A193" s="69"/>
      <c r="B193" s="69"/>
      <c r="C193" s="70"/>
      <c r="D193" s="70"/>
      <c r="E193" s="71"/>
      <c r="F193" s="111" t="str">
        <f>IFERROR(IF(G193="","",VLOOKUP(G193,種名候補!$C$2:$D$41,2,0)),"")</f>
        <v/>
      </c>
      <c r="G193" s="72"/>
      <c r="H193" s="73"/>
      <c r="I193" s="69"/>
      <c r="J193" s="69"/>
      <c r="K193" s="74"/>
      <c r="L193" s="75"/>
      <c r="M193" s="75"/>
      <c r="N193" s="75"/>
      <c r="P193" s="329" t="str">
        <f t="shared" si="2"/>
        <v/>
      </c>
    </row>
    <row r="194" spans="1:16" s="40" customFormat="1" ht="12.3">
      <c r="A194" s="69"/>
      <c r="B194" s="69"/>
      <c r="C194" s="70"/>
      <c r="D194" s="70"/>
      <c r="E194" s="71"/>
      <c r="F194" s="111" t="str">
        <f>IFERROR(IF(G194="","",VLOOKUP(G194,種名候補!$C$2:$D$41,2,0)),"")</f>
        <v/>
      </c>
      <c r="G194" s="72"/>
      <c r="H194" s="73"/>
      <c r="I194" s="69"/>
      <c r="J194" s="69"/>
      <c r="K194" s="74"/>
      <c r="L194" s="75"/>
      <c r="M194" s="75"/>
      <c r="N194" s="75"/>
      <c r="P194" s="329" t="str">
        <f t="shared" si="2"/>
        <v/>
      </c>
    </row>
    <row r="195" spans="1:16" s="40" customFormat="1" ht="12.3">
      <c r="A195" s="69"/>
      <c r="B195" s="69"/>
      <c r="C195" s="70"/>
      <c r="D195" s="70"/>
      <c r="E195" s="71"/>
      <c r="F195" s="111" t="str">
        <f>IFERROR(IF(G195="","",VLOOKUP(G195,種名候補!$C$2:$D$41,2,0)),"")</f>
        <v/>
      </c>
      <c r="G195" s="72"/>
      <c r="H195" s="73"/>
      <c r="I195" s="69"/>
      <c r="J195" s="69"/>
      <c r="K195" s="74"/>
      <c r="L195" s="75"/>
      <c r="M195" s="75"/>
      <c r="N195" s="75"/>
      <c r="P195" s="329" t="str">
        <f t="shared" si="2"/>
        <v/>
      </c>
    </row>
    <row r="196" spans="1:16" s="40" customFormat="1" ht="12.3">
      <c r="A196" s="69"/>
      <c r="B196" s="69"/>
      <c r="C196" s="70"/>
      <c r="D196" s="70"/>
      <c r="E196" s="71"/>
      <c r="F196" s="111" t="str">
        <f>IFERROR(IF(G196="","",VLOOKUP(G196,種名候補!$C$2:$D$41,2,0)),"")</f>
        <v/>
      </c>
      <c r="G196" s="72"/>
      <c r="H196" s="73"/>
      <c r="I196" s="69"/>
      <c r="J196" s="69"/>
      <c r="K196" s="74"/>
      <c r="L196" s="75"/>
      <c r="M196" s="75"/>
      <c r="N196" s="75"/>
      <c r="P196" s="329" t="str">
        <f t="shared" si="2"/>
        <v/>
      </c>
    </row>
    <row r="197" spans="1:16" s="40" customFormat="1" ht="12.3">
      <c r="A197" s="69"/>
      <c r="B197" s="69"/>
      <c r="C197" s="70"/>
      <c r="D197" s="70"/>
      <c r="E197" s="71"/>
      <c r="F197" s="111" t="str">
        <f>IFERROR(IF(G197="","",VLOOKUP(G197,種名候補!$C$2:$D$41,2,0)),"")</f>
        <v/>
      </c>
      <c r="G197" s="72"/>
      <c r="H197" s="73"/>
      <c r="I197" s="69"/>
      <c r="J197" s="69"/>
      <c r="K197" s="74"/>
      <c r="L197" s="75"/>
      <c r="M197" s="75"/>
      <c r="N197" s="75"/>
      <c r="P197" s="329" t="str">
        <f t="shared" si="2"/>
        <v/>
      </c>
    </row>
    <row r="198" spans="1:16" s="40" customFormat="1" ht="12.3">
      <c r="A198" s="69"/>
      <c r="B198" s="69"/>
      <c r="C198" s="70"/>
      <c r="D198" s="70"/>
      <c r="E198" s="71"/>
      <c r="F198" s="111" t="str">
        <f>IFERROR(IF(G198="","",VLOOKUP(G198,種名候補!$C$2:$D$41,2,0)),"")</f>
        <v/>
      </c>
      <c r="G198" s="72"/>
      <c r="H198" s="73"/>
      <c r="I198" s="69"/>
      <c r="J198" s="69"/>
      <c r="K198" s="74"/>
      <c r="L198" s="75"/>
      <c r="M198" s="75"/>
      <c r="N198" s="75"/>
      <c r="P198" s="329" t="str">
        <f t="shared" si="2"/>
        <v/>
      </c>
    </row>
    <row r="199" spans="1:16" s="40" customFormat="1" ht="12.3">
      <c r="A199" s="69"/>
      <c r="B199" s="69"/>
      <c r="C199" s="70"/>
      <c r="D199" s="70"/>
      <c r="E199" s="71"/>
      <c r="F199" s="111" t="str">
        <f>IFERROR(IF(G199="","",VLOOKUP(G199,種名候補!$C$2:$D$41,2,0)),"")</f>
        <v/>
      </c>
      <c r="G199" s="72"/>
      <c r="H199" s="73"/>
      <c r="I199" s="69"/>
      <c r="J199" s="69"/>
      <c r="K199" s="74"/>
      <c r="L199" s="75"/>
      <c r="M199" s="75"/>
      <c r="N199" s="75"/>
      <c r="P199" s="329" t="str">
        <f t="shared" si="2"/>
        <v/>
      </c>
    </row>
    <row r="200" spans="1:16" s="40" customFormat="1" ht="12.3">
      <c r="A200" s="69"/>
      <c r="B200" s="69"/>
      <c r="C200" s="70"/>
      <c r="D200" s="70"/>
      <c r="E200" s="71"/>
      <c r="F200" s="111" t="str">
        <f>IFERROR(IF(G200="","",VLOOKUP(G200,種名候補!$C$2:$D$41,2,0)),"")</f>
        <v/>
      </c>
      <c r="G200" s="72"/>
      <c r="H200" s="73"/>
      <c r="I200" s="69"/>
      <c r="J200" s="69"/>
      <c r="K200" s="74"/>
      <c r="L200" s="75"/>
      <c r="M200" s="75"/>
      <c r="N200" s="75"/>
      <c r="P200" s="329" t="str">
        <f t="shared" si="2"/>
        <v/>
      </c>
    </row>
    <row r="201" spans="1:16" s="40" customFormat="1" ht="12.3">
      <c r="A201" s="69"/>
      <c r="B201" s="69"/>
      <c r="C201" s="70"/>
      <c r="D201" s="70"/>
      <c r="E201" s="71"/>
      <c r="F201" s="111" t="str">
        <f>IFERROR(IF(G201="","",VLOOKUP(G201,種名候補!$C$2:$D$41,2,0)),"")</f>
        <v/>
      </c>
      <c r="G201" s="72"/>
      <c r="H201" s="73"/>
      <c r="I201" s="69"/>
      <c r="J201" s="69"/>
      <c r="K201" s="74"/>
      <c r="L201" s="75"/>
      <c r="M201" s="75"/>
      <c r="N201" s="75"/>
      <c r="P201" s="329" t="str">
        <f t="shared" si="2"/>
        <v/>
      </c>
    </row>
    <row r="202" spans="1:16" s="40" customFormat="1" ht="12.3">
      <c r="A202" s="69"/>
      <c r="B202" s="69"/>
      <c r="C202" s="70"/>
      <c r="D202" s="70"/>
      <c r="E202" s="71"/>
      <c r="F202" s="111" t="str">
        <f>IFERROR(IF(G202="","",VLOOKUP(G202,種名候補!$C$2:$D$41,2,0)),"")</f>
        <v/>
      </c>
      <c r="G202" s="72"/>
      <c r="H202" s="73"/>
      <c r="I202" s="69"/>
      <c r="J202" s="69"/>
      <c r="K202" s="74"/>
      <c r="L202" s="75"/>
      <c r="M202" s="75"/>
      <c r="N202" s="75"/>
      <c r="P202" s="329" t="str">
        <f t="shared" ref="P202:P265" si="3">IF(COUNTA(A202:E202,G202:J202)=0,"",IF(OR(COUNTA(A202:E202,G202,I202)&lt;7,AND(HOUR(E202)=0,MINUTE(E202)=0)),1,0))</f>
        <v/>
      </c>
    </row>
    <row r="203" spans="1:16" s="40" customFormat="1" ht="12.3">
      <c r="A203" s="69"/>
      <c r="B203" s="69"/>
      <c r="C203" s="70"/>
      <c r="D203" s="70"/>
      <c r="E203" s="71"/>
      <c r="F203" s="111" t="str">
        <f>IFERROR(IF(G203="","",VLOOKUP(G203,種名候補!$C$2:$D$41,2,0)),"")</f>
        <v/>
      </c>
      <c r="G203" s="72"/>
      <c r="H203" s="73"/>
      <c r="I203" s="69"/>
      <c r="J203" s="69"/>
      <c r="K203" s="74"/>
      <c r="L203" s="75"/>
      <c r="M203" s="75"/>
      <c r="N203" s="75"/>
      <c r="P203" s="329" t="str">
        <f t="shared" si="3"/>
        <v/>
      </c>
    </row>
    <row r="204" spans="1:16" s="40" customFormat="1" ht="12.3">
      <c r="A204" s="69"/>
      <c r="B204" s="69"/>
      <c r="C204" s="70"/>
      <c r="D204" s="70"/>
      <c r="E204" s="71"/>
      <c r="F204" s="111" t="str">
        <f>IFERROR(IF(G204="","",VLOOKUP(G204,種名候補!$C$2:$D$41,2,0)),"")</f>
        <v/>
      </c>
      <c r="G204" s="72"/>
      <c r="H204" s="73"/>
      <c r="I204" s="69"/>
      <c r="J204" s="69"/>
      <c r="K204" s="74"/>
      <c r="L204" s="75"/>
      <c r="M204" s="75"/>
      <c r="N204" s="75"/>
      <c r="P204" s="329" t="str">
        <f t="shared" si="3"/>
        <v/>
      </c>
    </row>
    <row r="205" spans="1:16" s="40" customFormat="1" ht="12.3">
      <c r="A205" s="69"/>
      <c r="B205" s="69"/>
      <c r="C205" s="70"/>
      <c r="D205" s="70"/>
      <c r="E205" s="71"/>
      <c r="F205" s="111" t="str">
        <f>IFERROR(IF(G205="","",VLOOKUP(G205,種名候補!$C$2:$D$41,2,0)),"")</f>
        <v/>
      </c>
      <c r="G205" s="72"/>
      <c r="H205" s="73"/>
      <c r="I205" s="69"/>
      <c r="J205" s="69"/>
      <c r="K205" s="74"/>
      <c r="L205" s="75"/>
      <c r="M205" s="75"/>
      <c r="N205" s="75"/>
      <c r="P205" s="329" t="str">
        <f t="shared" si="3"/>
        <v/>
      </c>
    </row>
    <row r="206" spans="1:16" s="40" customFormat="1" ht="12.3">
      <c r="A206" s="69"/>
      <c r="B206" s="69"/>
      <c r="C206" s="70"/>
      <c r="D206" s="70"/>
      <c r="E206" s="71"/>
      <c r="F206" s="111" t="str">
        <f>IFERROR(IF(G206="","",VLOOKUP(G206,種名候補!$C$2:$D$41,2,0)),"")</f>
        <v/>
      </c>
      <c r="G206" s="72"/>
      <c r="H206" s="73"/>
      <c r="I206" s="69"/>
      <c r="J206" s="69"/>
      <c r="K206" s="74"/>
      <c r="L206" s="75"/>
      <c r="M206" s="75"/>
      <c r="N206" s="75"/>
      <c r="P206" s="329" t="str">
        <f t="shared" si="3"/>
        <v/>
      </c>
    </row>
    <row r="207" spans="1:16" s="40" customFormat="1" ht="12.3">
      <c r="A207" s="69"/>
      <c r="B207" s="69"/>
      <c r="C207" s="70"/>
      <c r="D207" s="70"/>
      <c r="E207" s="71"/>
      <c r="F207" s="111" t="str">
        <f>IFERROR(IF(G207="","",VLOOKUP(G207,種名候補!$C$2:$D$41,2,0)),"")</f>
        <v/>
      </c>
      <c r="G207" s="72"/>
      <c r="H207" s="73"/>
      <c r="I207" s="69"/>
      <c r="J207" s="69"/>
      <c r="K207" s="74"/>
      <c r="L207" s="75"/>
      <c r="M207" s="75"/>
      <c r="N207" s="75"/>
      <c r="P207" s="329" t="str">
        <f t="shared" si="3"/>
        <v/>
      </c>
    </row>
    <row r="208" spans="1:16" s="40" customFormat="1" ht="12.3">
      <c r="A208" s="69"/>
      <c r="B208" s="69"/>
      <c r="C208" s="70"/>
      <c r="D208" s="70"/>
      <c r="E208" s="71"/>
      <c r="F208" s="111" t="str">
        <f>IFERROR(IF(G208="","",VLOOKUP(G208,種名候補!$C$2:$D$41,2,0)),"")</f>
        <v/>
      </c>
      <c r="G208" s="72"/>
      <c r="H208" s="73"/>
      <c r="I208" s="69"/>
      <c r="J208" s="69"/>
      <c r="K208" s="74"/>
      <c r="L208" s="75"/>
      <c r="M208" s="75"/>
      <c r="N208" s="75"/>
      <c r="P208" s="329" t="str">
        <f t="shared" si="3"/>
        <v/>
      </c>
    </row>
    <row r="209" spans="1:16" s="40" customFormat="1" ht="12.3">
      <c r="A209" s="69"/>
      <c r="B209" s="69"/>
      <c r="C209" s="70"/>
      <c r="D209" s="70"/>
      <c r="E209" s="71"/>
      <c r="F209" s="111" t="str">
        <f>IFERROR(IF(G209="","",VLOOKUP(G209,種名候補!$C$2:$D$41,2,0)),"")</f>
        <v/>
      </c>
      <c r="G209" s="72"/>
      <c r="H209" s="73"/>
      <c r="I209" s="69"/>
      <c r="J209" s="69"/>
      <c r="K209" s="74"/>
      <c r="L209" s="75"/>
      <c r="M209" s="75"/>
      <c r="N209" s="75"/>
      <c r="P209" s="329" t="str">
        <f t="shared" si="3"/>
        <v/>
      </c>
    </row>
    <row r="210" spans="1:16" s="40" customFormat="1" ht="12.3">
      <c r="A210" s="69"/>
      <c r="B210" s="69"/>
      <c r="C210" s="70"/>
      <c r="D210" s="70"/>
      <c r="E210" s="71"/>
      <c r="F210" s="111" t="str">
        <f>IFERROR(IF(G210="","",VLOOKUP(G210,種名候補!$C$2:$D$41,2,0)),"")</f>
        <v/>
      </c>
      <c r="G210" s="72"/>
      <c r="H210" s="73"/>
      <c r="I210" s="69"/>
      <c r="J210" s="69"/>
      <c r="K210" s="74"/>
      <c r="L210" s="75"/>
      <c r="M210" s="75"/>
      <c r="N210" s="75"/>
      <c r="P210" s="329" t="str">
        <f t="shared" si="3"/>
        <v/>
      </c>
    </row>
    <row r="211" spans="1:16" s="40" customFormat="1" ht="12.3">
      <c r="A211" s="69"/>
      <c r="B211" s="69"/>
      <c r="C211" s="70"/>
      <c r="D211" s="70"/>
      <c r="E211" s="71"/>
      <c r="F211" s="111" t="str">
        <f>IFERROR(IF(G211="","",VLOOKUP(G211,種名候補!$C$2:$D$41,2,0)),"")</f>
        <v/>
      </c>
      <c r="G211" s="72"/>
      <c r="H211" s="73"/>
      <c r="I211" s="69"/>
      <c r="J211" s="69"/>
      <c r="K211" s="74"/>
      <c r="L211" s="75"/>
      <c r="M211" s="75"/>
      <c r="N211" s="75"/>
      <c r="P211" s="329" t="str">
        <f t="shared" si="3"/>
        <v/>
      </c>
    </row>
    <row r="212" spans="1:16" s="40" customFormat="1" ht="12.3">
      <c r="A212" s="69"/>
      <c r="B212" s="69"/>
      <c r="C212" s="70"/>
      <c r="D212" s="70"/>
      <c r="E212" s="71"/>
      <c r="F212" s="111" t="str">
        <f>IFERROR(IF(G212="","",VLOOKUP(G212,種名候補!$C$2:$D$41,2,0)),"")</f>
        <v/>
      </c>
      <c r="G212" s="72"/>
      <c r="H212" s="73"/>
      <c r="I212" s="69"/>
      <c r="J212" s="69"/>
      <c r="K212" s="74"/>
      <c r="L212" s="75"/>
      <c r="M212" s="75"/>
      <c r="N212" s="75"/>
      <c r="P212" s="329" t="str">
        <f t="shared" si="3"/>
        <v/>
      </c>
    </row>
    <row r="213" spans="1:16" s="40" customFormat="1" ht="12.3">
      <c r="A213" s="69"/>
      <c r="B213" s="69"/>
      <c r="C213" s="70"/>
      <c r="D213" s="70"/>
      <c r="E213" s="71"/>
      <c r="F213" s="111" t="str">
        <f>IFERROR(IF(G213="","",VLOOKUP(G213,種名候補!$C$2:$D$41,2,0)),"")</f>
        <v/>
      </c>
      <c r="G213" s="72"/>
      <c r="H213" s="73"/>
      <c r="I213" s="69"/>
      <c r="J213" s="69"/>
      <c r="K213" s="74"/>
      <c r="L213" s="75"/>
      <c r="M213" s="75"/>
      <c r="N213" s="75"/>
      <c r="P213" s="329" t="str">
        <f t="shared" si="3"/>
        <v/>
      </c>
    </row>
    <row r="214" spans="1:16" s="40" customFormat="1" ht="12.3">
      <c r="A214" s="69"/>
      <c r="B214" s="69"/>
      <c r="C214" s="70"/>
      <c r="D214" s="70"/>
      <c r="E214" s="71"/>
      <c r="F214" s="111" t="str">
        <f>IFERROR(IF(G214="","",VLOOKUP(G214,種名候補!$C$2:$D$41,2,0)),"")</f>
        <v/>
      </c>
      <c r="G214" s="72"/>
      <c r="H214" s="73"/>
      <c r="I214" s="69"/>
      <c r="J214" s="69"/>
      <c r="K214" s="74"/>
      <c r="L214" s="75"/>
      <c r="M214" s="75"/>
      <c r="N214" s="75"/>
      <c r="P214" s="329" t="str">
        <f t="shared" si="3"/>
        <v/>
      </c>
    </row>
    <row r="215" spans="1:16" s="40" customFormat="1" ht="12.3">
      <c r="A215" s="69"/>
      <c r="B215" s="69"/>
      <c r="C215" s="70"/>
      <c r="D215" s="70"/>
      <c r="E215" s="71"/>
      <c r="F215" s="111" t="str">
        <f>IFERROR(IF(G215="","",VLOOKUP(G215,種名候補!$C$2:$D$41,2,0)),"")</f>
        <v/>
      </c>
      <c r="G215" s="72"/>
      <c r="H215" s="73"/>
      <c r="I215" s="69"/>
      <c r="J215" s="69"/>
      <c r="K215" s="74"/>
      <c r="L215" s="75"/>
      <c r="M215" s="75"/>
      <c r="N215" s="75"/>
      <c r="P215" s="329" t="str">
        <f t="shared" si="3"/>
        <v/>
      </c>
    </row>
    <row r="216" spans="1:16" s="40" customFormat="1" ht="12.3">
      <c r="A216" s="69"/>
      <c r="B216" s="69"/>
      <c r="C216" s="70"/>
      <c r="D216" s="70"/>
      <c r="E216" s="71"/>
      <c r="F216" s="111" t="str">
        <f>IFERROR(IF(G216="","",VLOOKUP(G216,種名候補!$C$2:$D$41,2,0)),"")</f>
        <v/>
      </c>
      <c r="G216" s="72"/>
      <c r="H216" s="73"/>
      <c r="I216" s="69"/>
      <c r="J216" s="69"/>
      <c r="K216" s="74"/>
      <c r="L216" s="75"/>
      <c r="M216" s="75"/>
      <c r="N216" s="75"/>
      <c r="P216" s="329" t="str">
        <f t="shared" si="3"/>
        <v/>
      </c>
    </row>
    <row r="217" spans="1:16" s="40" customFormat="1" ht="12.3">
      <c r="A217" s="69"/>
      <c r="B217" s="69"/>
      <c r="C217" s="70"/>
      <c r="D217" s="70"/>
      <c r="E217" s="71"/>
      <c r="F217" s="111" t="str">
        <f>IFERROR(IF(G217="","",VLOOKUP(G217,種名候補!$C$2:$D$41,2,0)),"")</f>
        <v/>
      </c>
      <c r="G217" s="72"/>
      <c r="H217" s="73"/>
      <c r="I217" s="69"/>
      <c r="J217" s="69"/>
      <c r="K217" s="74"/>
      <c r="L217" s="75"/>
      <c r="M217" s="75"/>
      <c r="N217" s="75"/>
      <c r="P217" s="329" t="str">
        <f t="shared" si="3"/>
        <v/>
      </c>
    </row>
    <row r="218" spans="1:16" s="40" customFormat="1" ht="12.3">
      <c r="A218" s="69"/>
      <c r="B218" s="69"/>
      <c r="C218" s="70"/>
      <c r="D218" s="70"/>
      <c r="E218" s="71"/>
      <c r="F218" s="111" t="str">
        <f>IFERROR(IF(G218="","",VLOOKUP(G218,種名候補!$C$2:$D$41,2,0)),"")</f>
        <v/>
      </c>
      <c r="G218" s="72"/>
      <c r="H218" s="73"/>
      <c r="I218" s="69"/>
      <c r="J218" s="69"/>
      <c r="K218" s="74"/>
      <c r="L218" s="75"/>
      <c r="M218" s="75"/>
      <c r="N218" s="75"/>
      <c r="P218" s="329" t="str">
        <f t="shared" si="3"/>
        <v/>
      </c>
    </row>
    <row r="219" spans="1:16" s="40" customFormat="1" ht="12.3">
      <c r="A219" s="69"/>
      <c r="B219" s="69"/>
      <c r="C219" s="70"/>
      <c r="D219" s="70"/>
      <c r="E219" s="71"/>
      <c r="F219" s="111" t="str">
        <f>IFERROR(IF(G219="","",VLOOKUP(G219,種名候補!$C$2:$D$41,2,0)),"")</f>
        <v/>
      </c>
      <c r="G219" s="72"/>
      <c r="H219" s="73"/>
      <c r="I219" s="69"/>
      <c r="J219" s="69"/>
      <c r="K219" s="74"/>
      <c r="L219" s="75"/>
      <c r="M219" s="75"/>
      <c r="N219" s="75"/>
      <c r="P219" s="329" t="str">
        <f t="shared" si="3"/>
        <v/>
      </c>
    </row>
    <row r="220" spans="1:16" s="40" customFormat="1" ht="12.3">
      <c r="A220" s="69"/>
      <c r="B220" s="69"/>
      <c r="C220" s="70"/>
      <c r="D220" s="70"/>
      <c r="E220" s="71"/>
      <c r="F220" s="111" t="str">
        <f>IFERROR(IF(G220="","",VLOOKUP(G220,種名候補!$C$2:$D$41,2,0)),"")</f>
        <v/>
      </c>
      <c r="G220" s="72"/>
      <c r="H220" s="73"/>
      <c r="I220" s="69"/>
      <c r="J220" s="69"/>
      <c r="K220" s="74"/>
      <c r="L220" s="75"/>
      <c r="M220" s="75"/>
      <c r="N220" s="75"/>
      <c r="P220" s="329" t="str">
        <f t="shared" si="3"/>
        <v/>
      </c>
    </row>
    <row r="221" spans="1:16" s="40" customFormat="1" ht="12.3">
      <c r="A221" s="69"/>
      <c r="B221" s="69"/>
      <c r="C221" s="70"/>
      <c r="D221" s="70"/>
      <c r="E221" s="71"/>
      <c r="F221" s="111" t="str">
        <f>IFERROR(IF(G221="","",VLOOKUP(G221,種名候補!$C$2:$D$41,2,0)),"")</f>
        <v/>
      </c>
      <c r="G221" s="72"/>
      <c r="H221" s="73"/>
      <c r="I221" s="69"/>
      <c r="J221" s="69"/>
      <c r="K221" s="74"/>
      <c r="L221" s="75"/>
      <c r="M221" s="75"/>
      <c r="N221" s="75"/>
      <c r="P221" s="329" t="str">
        <f t="shared" si="3"/>
        <v/>
      </c>
    </row>
    <row r="222" spans="1:16" s="40" customFormat="1" ht="12.3">
      <c r="A222" s="69"/>
      <c r="B222" s="69"/>
      <c r="C222" s="70"/>
      <c r="D222" s="70"/>
      <c r="E222" s="71"/>
      <c r="F222" s="111" t="str">
        <f>IFERROR(IF(G222="","",VLOOKUP(G222,種名候補!$C$2:$D$41,2,0)),"")</f>
        <v/>
      </c>
      <c r="G222" s="72"/>
      <c r="H222" s="73"/>
      <c r="I222" s="69"/>
      <c r="J222" s="69"/>
      <c r="K222" s="74"/>
      <c r="L222" s="75"/>
      <c r="M222" s="75"/>
      <c r="N222" s="75"/>
      <c r="P222" s="329" t="str">
        <f t="shared" si="3"/>
        <v/>
      </c>
    </row>
    <row r="223" spans="1:16" s="40" customFormat="1" ht="12.3">
      <c r="A223" s="69"/>
      <c r="B223" s="69"/>
      <c r="C223" s="70"/>
      <c r="D223" s="70"/>
      <c r="E223" s="71"/>
      <c r="F223" s="111" t="str">
        <f>IFERROR(IF(G223="","",VLOOKUP(G223,種名候補!$C$2:$D$41,2,0)),"")</f>
        <v/>
      </c>
      <c r="G223" s="72"/>
      <c r="H223" s="73"/>
      <c r="I223" s="69"/>
      <c r="J223" s="69"/>
      <c r="K223" s="74"/>
      <c r="L223" s="75"/>
      <c r="M223" s="75"/>
      <c r="N223" s="75"/>
      <c r="P223" s="329" t="str">
        <f t="shared" si="3"/>
        <v/>
      </c>
    </row>
    <row r="224" spans="1:16" s="40" customFormat="1" ht="12.3">
      <c r="A224" s="69"/>
      <c r="B224" s="69"/>
      <c r="C224" s="70"/>
      <c r="D224" s="70"/>
      <c r="E224" s="71"/>
      <c r="F224" s="111" t="str">
        <f>IFERROR(IF(G224="","",VLOOKUP(G224,種名候補!$C$2:$D$41,2,0)),"")</f>
        <v/>
      </c>
      <c r="G224" s="72"/>
      <c r="H224" s="73"/>
      <c r="I224" s="69"/>
      <c r="J224" s="69"/>
      <c r="K224" s="74"/>
      <c r="L224" s="75"/>
      <c r="M224" s="75"/>
      <c r="N224" s="75"/>
      <c r="P224" s="329" t="str">
        <f t="shared" si="3"/>
        <v/>
      </c>
    </row>
    <row r="225" spans="1:16" s="40" customFormat="1" ht="12.3">
      <c r="A225" s="69"/>
      <c r="B225" s="69"/>
      <c r="C225" s="70"/>
      <c r="D225" s="70"/>
      <c r="E225" s="71"/>
      <c r="F225" s="111" t="str">
        <f>IFERROR(IF(G225="","",VLOOKUP(G225,種名候補!$C$2:$D$41,2,0)),"")</f>
        <v/>
      </c>
      <c r="G225" s="72"/>
      <c r="H225" s="73"/>
      <c r="I225" s="69"/>
      <c r="J225" s="69"/>
      <c r="K225" s="74"/>
      <c r="L225" s="75"/>
      <c r="M225" s="75"/>
      <c r="N225" s="75"/>
      <c r="P225" s="329" t="str">
        <f t="shared" si="3"/>
        <v/>
      </c>
    </row>
    <row r="226" spans="1:16" s="40" customFormat="1" ht="12.3">
      <c r="A226" s="69"/>
      <c r="B226" s="69"/>
      <c r="C226" s="70"/>
      <c r="D226" s="70"/>
      <c r="E226" s="71"/>
      <c r="F226" s="111" t="str">
        <f>IFERROR(IF(G226="","",VLOOKUP(G226,種名候補!$C$2:$D$41,2,0)),"")</f>
        <v/>
      </c>
      <c r="G226" s="72"/>
      <c r="H226" s="73"/>
      <c r="I226" s="69"/>
      <c r="J226" s="69"/>
      <c r="K226" s="74"/>
      <c r="L226" s="75"/>
      <c r="M226" s="75"/>
      <c r="N226" s="75"/>
      <c r="P226" s="329" t="str">
        <f t="shared" si="3"/>
        <v/>
      </c>
    </row>
    <row r="227" spans="1:16" s="40" customFormat="1" ht="12.3">
      <c r="A227" s="69"/>
      <c r="B227" s="69"/>
      <c r="C227" s="70"/>
      <c r="D227" s="70"/>
      <c r="E227" s="71"/>
      <c r="F227" s="111" t="str">
        <f>IFERROR(IF(G227="","",VLOOKUP(G227,種名候補!$C$2:$D$41,2,0)),"")</f>
        <v/>
      </c>
      <c r="G227" s="72"/>
      <c r="H227" s="73"/>
      <c r="I227" s="69"/>
      <c r="J227" s="69"/>
      <c r="K227" s="74"/>
      <c r="L227" s="75"/>
      <c r="M227" s="75"/>
      <c r="N227" s="75"/>
      <c r="P227" s="329" t="str">
        <f t="shared" si="3"/>
        <v/>
      </c>
    </row>
    <row r="228" spans="1:16" s="40" customFormat="1" ht="12.3">
      <c r="A228" s="69"/>
      <c r="B228" s="69"/>
      <c r="C228" s="70"/>
      <c r="D228" s="70"/>
      <c r="E228" s="71"/>
      <c r="F228" s="111" t="str">
        <f>IFERROR(IF(G228="","",VLOOKUP(G228,種名候補!$C$2:$D$41,2,0)),"")</f>
        <v/>
      </c>
      <c r="G228" s="72"/>
      <c r="H228" s="73"/>
      <c r="I228" s="69"/>
      <c r="J228" s="69"/>
      <c r="K228" s="74"/>
      <c r="L228" s="75"/>
      <c r="M228" s="75"/>
      <c r="N228" s="75"/>
      <c r="P228" s="329" t="str">
        <f t="shared" si="3"/>
        <v/>
      </c>
    </row>
    <row r="229" spans="1:16" s="40" customFormat="1" ht="12.3">
      <c r="A229" s="69"/>
      <c r="B229" s="69"/>
      <c r="C229" s="70"/>
      <c r="D229" s="70"/>
      <c r="E229" s="71"/>
      <c r="F229" s="111" t="str">
        <f>IFERROR(IF(G229="","",VLOOKUP(G229,種名候補!$C$2:$D$41,2,0)),"")</f>
        <v/>
      </c>
      <c r="G229" s="72"/>
      <c r="H229" s="73"/>
      <c r="I229" s="69"/>
      <c r="J229" s="69"/>
      <c r="K229" s="74"/>
      <c r="L229" s="75"/>
      <c r="M229" s="75"/>
      <c r="N229" s="75"/>
      <c r="P229" s="329" t="str">
        <f t="shared" si="3"/>
        <v/>
      </c>
    </row>
    <row r="230" spans="1:16" s="40" customFormat="1" ht="12.3">
      <c r="A230" s="69"/>
      <c r="B230" s="69"/>
      <c r="C230" s="70"/>
      <c r="D230" s="70"/>
      <c r="E230" s="71"/>
      <c r="F230" s="111" t="str">
        <f>IFERROR(IF(G230="","",VLOOKUP(G230,種名候補!$C$2:$D$41,2,0)),"")</f>
        <v/>
      </c>
      <c r="G230" s="72"/>
      <c r="H230" s="73"/>
      <c r="I230" s="69"/>
      <c r="J230" s="69"/>
      <c r="K230" s="74"/>
      <c r="L230" s="75"/>
      <c r="M230" s="75"/>
      <c r="N230" s="75"/>
      <c r="P230" s="329" t="str">
        <f t="shared" si="3"/>
        <v/>
      </c>
    </row>
    <row r="231" spans="1:16" s="40" customFormat="1" ht="12.3">
      <c r="A231" s="69"/>
      <c r="B231" s="69"/>
      <c r="C231" s="70"/>
      <c r="D231" s="70"/>
      <c r="E231" s="71"/>
      <c r="F231" s="111" t="str">
        <f>IFERROR(IF(G231="","",VLOOKUP(G231,種名候補!$C$2:$D$41,2,0)),"")</f>
        <v/>
      </c>
      <c r="G231" s="72"/>
      <c r="H231" s="73"/>
      <c r="I231" s="69"/>
      <c r="J231" s="69"/>
      <c r="K231" s="74"/>
      <c r="L231" s="75"/>
      <c r="M231" s="75"/>
      <c r="N231" s="75"/>
      <c r="P231" s="329" t="str">
        <f t="shared" si="3"/>
        <v/>
      </c>
    </row>
    <row r="232" spans="1:16" s="40" customFormat="1" ht="12.3">
      <c r="A232" s="69"/>
      <c r="B232" s="69"/>
      <c r="C232" s="70"/>
      <c r="D232" s="70"/>
      <c r="E232" s="71"/>
      <c r="F232" s="111" t="str">
        <f>IFERROR(IF(G232="","",VLOOKUP(G232,種名候補!$C$2:$D$41,2,0)),"")</f>
        <v/>
      </c>
      <c r="G232" s="72"/>
      <c r="H232" s="73"/>
      <c r="I232" s="69"/>
      <c r="J232" s="69"/>
      <c r="K232" s="74"/>
      <c r="L232" s="75"/>
      <c r="M232" s="75"/>
      <c r="N232" s="75"/>
      <c r="P232" s="329" t="str">
        <f t="shared" si="3"/>
        <v/>
      </c>
    </row>
    <row r="233" spans="1:16" s="40" customFormat="1" ht="12.3">
      <c r="A233" s="69"/>
      <c r="B233" s="69"/>
      <c r="C233" s="70"/>
      <c r="D233" s="70"/>
      <c r="E233" s="71"/>
      <c r="F233" s="111" t="str">
        <f>IFERROR(IF(G233="","",VLOOKUP(G233,種名候補!$C$2:$D$41,2,0)),"")</f>
        <v/>
      </c>
      <c r="G233" s="72"/>
      <c r="H233" s="73"/>
      <c r="I233" s="69"/>
      <c r="J233" s="69"/>
      <c r="K233" s="74"/>
      <c r="L233" s="75"/>
      <c r="M233" s="75"/>
      <c r="N233" s="75"/>
      <c r="P233" s="329" t="str">
        <f t="shared" si="3"/>
        <v/>
      </c>
    </row>
    <row r="234" spans="1:16" s="40" customFormat="1" ht="12.3">
      <c r="A234" s="69"/>
      <c r="B234" s="69"/>
      <c r="C234" s="70"/>
      <c r="D234" s="70"/>
      <c r="E234" s="71"/>
      <c r="F234" s="111" t="str">
        <f>IFERROR(IF(G234="","",VLOOKUP(G234,種名候補!$C$2:$D$41,2,0)),"")</f>
        <v/>
      </c>
      <c r="G234" s="72"/>
      <c r="H234" s="73"/>
      <c r="I234" s="69"/>
      <c r="J234" s="69"/>
      <c r="K234" s="74"/>
      <c r="L234" s="75"/>
      <c r="M234" s="75"/>
      <c r="N234" s="75"/>
      <c r="P234" s="329" t="str">
        <f t="shared" si="3"/>
        <v/>
      </c>
    </row>
    <row r="235" spans="1:16" s="40" customFormat="1" ht="12.3">
      <c r="A235" s="69"/>
      <c r="B235" s="69"/>
      <c r="C235" s="70"/>
      <c r="D235" s="70"/>
      <c r="E235" s="71"/>
      <c r="F235" s="111" t="str">
        <f>IFERROR(IF(G235="","",VLOOKUP(G235,種名候補!$C$2:$D$41,2,0)),"")</f>
        <v/>
      </c>
      <c r="G235" s="72"/>
      <c r="H235" s="73"/>
      <c r="I235" s="69"/>
      <c r="J235" s="69"/>
      <c r="K235" s="74"/>
      <c r="L235" s="75"/>
      <c r="M235" s="75"/>
      <c r="N235" s="75"/>
      <c r="P235" s="329" t="str">
        <f t="shared" si="3"/>
        <v/>
      </c>
    </row>
    <row r="236" spans="1:16" s="40" customFormat="1" ht="12.3">
      <c r="A236" s="69"/>
      <c r="B236" s="69"/>
      <c r="C236" s="70"/>
      <c r="D236" s="70"/>
      <c r="E236" s="71"/>
      <c r="F236" s="111" t="str">
        <f>IFERROR(IF(G236="","",VLOOKUP(G236,種名候補!$C$2:$D$41,2,0)),"")</f>
        <v/>
      </c>
      <c r="G236" s="72"/>
      <c r="H236" s="73"/>
      <c r="I236" s="69"/>
      <c r="J236" s="69"/>
      <c r="K236" s="74"/>
      <c r="L236" s="75"/>
      <c r="M236" s="75"/>
      <c r="N236" s="75"/>
      <c r="P236" s="329" t="str">
        <f t="shared" si="3"/>
        <v/>
      </c>
    </row>
    <row r="237" spans="1:16" s="40" customFormat="1" ht="12.3">
      <c r="A237" s="69"/>
      <c r="B237" s="69"/>
      <c r="C237" s="70"/>
      <c r="D237" s="70"/>
      <c r="E237" s="71"/>
      <c r="F237" s="111" t="str">
        <f>IFERROR(IF(G237="","",VLOOKUP(G237,種名候補!$C$2:$D$41,2,0)),"")</f>
        <v/>
      </c>
      <c r="G237" s="72"/>
      <c r="H237" s="73"/>
      <c r="I237" s="69"/>
      <c r="J237" s="69"/>
      <c r="K237" s="74"/>
      <c r="L237" s="75"/>
      <c r="M237" s="75"/>
      <c r="N237" s="75"/>
      <c r="P237" s="329" t="str">
        <f t="shared" si="3"/>
        <v/>
      </c>
    </row>
    <row r="238" spans="1:16" s="40" customFormat="1" ht="12.3">
      <c r="A238" s="69"/>
      <c r="B238" s="69"/>
      <c r="C238" s="70"/>
      <c r="D238" s="70"/>
      <c r="E238" s="71"/>
      <c r="F238" s="111" t="str">
        <f>IFERROR(IF(G238="","",VLOOKUP(G238,種名候補!$C$2:$D$41,2,0)),"")</f>
        <v/>
      </c>
      <c r="G238" s="72"/>
      <c r="H238" s="73"/>
      <c r="I238" s="69"/>
      <c r="J238" s="69"/>
      <c r="K238" s="74"/>
      <c r="L238" s="75"/>
      <c r="M238" s="75"/>
      <c r="N238" s="75"/>
      <c r="P238" s="329" t="str">
        <f t="shared" si="3"/>
        <v/>
      </c>
    </row>
    <row r="239" spans="1:16" s="40" customFormat="1" ht="12.3">
      <c r="A239" s="69"/>
      <c r="B239" s="69"/>
      <c r="C239" s="70"/>
      <c r="D239" s="70"/>
      <c r="E239" s="71"/>
      <c r="F239" s="111" t="str">
        <f>IFERROR(IF(G239="","",VLOOKUP(G239,種名候補!$C$2:$D$41,2,0)),"")</f>
        <v/>
      </c>
      <c r="G239" s="72"/>
      <c r="H239" s="73"/>
      <c r="I239" s="69"/>
      <c r="J239" s="69"/>
      <c r="K239" s="74"/>
      <c r="L239" s="75"/>
      <c r="M239" s="75"/>
      <c r="N239" s="75"/>
      <c r="P239" s="329" t="str">
        <f t="shared" si="3"/>
        <v/>
      </c>
    </row>
    <row r="240" spans="1:16" s="40" customFormat="1" ht="12.3">
      <c r="A240" s="69"/>
      <c r="B240" s="69"/>
      <c r="C240" s="70"/>
      <c r="D240" s="70"/>
      <c r="E240" s="71"/>
      <c r="F240" s="111" t="str">
        <f>IFERROR(IF(G240="","",VLOOKUP(G240,種名候補!$C$2:$D$41,2,0)),"")</f>
        <v/>
      </c>
      <c r="G240" s="72"/>
      <c r="H240" s="73"/>
      <c r="I240" s="69"/>
      <c r="J240" s="69"/>
      <c r="K240" s="74"/>
      <c r="L240" s="75"/>
      <c r="M240" s="75"/>
      <c r="N240" s="75"/>
      <c r="P240" s="329" t="str">
        <f t="shared" si="3"/>
        <v/>
      </c>
    </row>
    <row r="241" spans="1:16" s="40" customFormat="1" ht="12.3">
      <c r="A241" s="69"/>
      <c r="B241" s="69"/>
      <c r="C241" s="70"/>
      <c r="D241" s="70"/>
      <c r="E241" s="71"/>
      <c r="F241" s="111" t="str">
        <f>IFERROR(IF(G241="","",VLOOKUP(G241,種名候補!$C$2:$D$41,2,0)),"")</f>
        <v/>
      </c>
      <c r="G241" s="72"/>
      <c r="H241" s="73"/>
      <c r="I241" s="69"/>
      <c r="J241" s="69"/>
      <c r="K241" s="74"/>
      <c r="L241" s="75"/>
      <c r="M241" s="75"/>
      <c r="N241" s="75"/>
      <c r="P241" s="329" t="str">
        <f t="shared" si="3"/>
        <v/>
      </c>
    </row>
    <row r="242" spans="1:16" s="40" customFormat="1" ht="12.3">
      <c r="A242" s="69"/>
      <c r="B242" s="69"/>
      <c r="C242" s="70"/>
      <c r="D242" s="70"/>
      <c r="E242" s="71"/>
      <c r="F242" s="111" t="str">
        <f>IFERROR(IF(G242="","",VLOOKUP(G242,種名候補!$C$2:$D$41,2,0)),"")</f>
        <v/>
      </c>
      <c r="G242" s="72"/>
      <c r="H242" s="73"/>
      <c r="I242" s="69"/>
      <c r="J242" s="69"/>
      <c r="K242" s="74"/>
      <c r="L242" s="75"/>
      <c r="M242" s="75"/>
      <c r="N242" s="75"/>
      <c r="P242" s="329" t="str">
        <f t="shared" si="3"/>
        <v/>
      </c>
    </row>
    <row r="243" spans="1:16" s="40" customFormat="1" ht="12.3">
      <c r="A243" s="69"/>
      <c r="B243" s="69"/>
      <c r="C243" s="70"/>
      <c r="D243" s="70"/>
      <c r="E243" s="71"/>
      <c r="F243" s="111" t="str">
        <f>IFERROR(IF(G243="","",VLOOKUP(G243,種名候補!$C$2:$D$41,2,0)),"")</f>
        <v/>
      </c>
      <c r="G243" s="72"/>
      <c r="H243" s="73"/>
      <c r="I243" s="69"/>
      <c r="J243" s="69"/>
      <c r="K243" s="74"/>
      <c r="L243" s="75"/>
      <c r="M243" s="75"/>
      <c r="N243" s="75"/>
      <c r="P243" s="329" t="str">
        <f t="shared" si="3"/>
        <v/>
      </c>
    </row>
    <row r="244" spans="1:16" s="40" customFormat="1" ht="12.3">
      <c r="A244" s="69"/>
      <c r="B244" s="69"/>
      <c r="C244" s="70"/>
      <c r="D244" s="70"/>
      <c r="E244" s="71"/>
      <c r="F244" s="111" t="str">
        <f>IFERROR(IF(G244="","",VLOOKUP(G244,種名候補!$C$2:$D$41,2,0)),"")</f>
        <v/>
      </c>
      <c r="G244" s="72"/>
      <c r="H244" s="73"/>
      <c r="I244" s="69"/>
      <c r="J244" s="69"/>
      <c r="K244" s="74"/>
      <c r="L244" s="75"/>
      <c r="M244" s="75"/>
      <c r="N244" s="75"/>
      <c r="P244" s="329" t="str">
        <f t="shared" si="3"/>
        <v/>
      </c>
    </row>
    <row r="245" spans="1:16" s="40" customFormat="1" ht="12.3">
      <c r="A245" s="69"/>
      <c r="B245" s="69"/>
      <c r="C245" s="70"/>
      <c r="D245" s="70"/>
      <c r="E245" s="71"/>
      <c r="F245" s="111" t="str">
        <f>IFERROR(IF(G245="","",VLOOKUP(G245,種名候補!$C$2:$D$41,2,0)),"")</f>
        <v/>
      </c>
      <c r="G245" s="72"/>
      <c r="H245" s="73"/>
      <c r="I245" s="69"/>
      <c r="J245" s="69"/>
      <c r="K245" s="74"/>
      <c r="L245" s="75"/>
      <c r="M245" s="75"/>
      <c r="N245" s="75"/>
      <c r="P245" s="329" t="str">
        <f t="shared" si="3"/>
        <v/>
      </c>
    </row>
    <row r="246" spans="1:16" s="40" customFormat="1" ht="12.3">
      <c r="A246" s="69"/>
      <c r="B246" s="69"/>
      <c r="C246" s="70"/>
      <c r="D246" s="70"/>
      <c r="E246" s="71"/>
      <c r="F246" s="111" t="str">
        <f>IFERROR(IF(G246="","",VLOOKUP(G246,種名候補!$C$2:$D$41,2,0)),"")</f>
        <v/>
      </c>
      <c r="G246" s="72"/>
      <c r="H246" s="73"/>
      <c r="I246" s="69"/>
      <c r="J246" s="69"/>
      <c r="K246" s="74"/>
      <c r="L246" s="75"/>
      <c r="M246" s="75"/>
      <c r="N246" s="75"/>
      <c r="P246" s="329" t="str">
        <f t="shared" si="3"/>
        <v/>
      </c>
    </row>
    <row r="247" spans="1:16" s="40" customFormat="1" ht="12.3">
      <c r="A247" s="69"/>
      <c r="B247" s="69"/>
      <c r="C247" s="70"/>
      <c r="D247" s="70"/>
      <c r="E247" s="71"/>
      <c r="F247" s="111" t="str">
        <f>IFERROR(IF(G247="","",VLOOKUP(G247,種名候補!$C$2:$D$41,2,0)),"")</f>
        <v/>
      </c>
      <c r="G247" s="72"/>
      <c r="H247" s="73"/>
      <c r="I247" s="69"/>
      <c r="J247" s="69"/>
      <c r="K247" s="74"/>
      <c r="L247" s="75"/>
      <c r="M247" s="75"/>
      <c r="N247" s="75"/>
      <c r="P247" s="329" t="str">
        <f t="shared" si="3"/>
        <v/>
      </c>
    </row>
    <row r="248" spans="1:16" s="40" customFormat="1" ht="12.3">
      <c r="A248" s="69"/>
      <c r="B248" s="69"/>
      <c r="C248" s="70"/>
      <c r="D248" s="70"/>
      <c r="E248" s="71"/>
      <c r="F248" s="111" t="str">
        <f>IFERROR(IF(G248="","",VLOOKUP(G248,種名候補!$C$2:$D$41,2,0)),"")</f>
        <v/>
      </c>
      <c r="G248" s="72"/>
      <c r="H248" s="73"/>
      <c r="I248" s="69"/>
      <c r="J248" s="69"/>
      <c r="K248" s="74"/>
      <c r="L248" s="75"/>
      <c r="M248" s="75"/>
      <c r="N248" s="75"/>
      <c r="P248" s="329" t="str">
        <f t="shared" si="3"/>
        <v/>
      </c>
    </row>
    <row r="249" spans="1:16" s="40" customFormat="1" ht="12.3">
      <c r="A249" s="69"/>
      <c r="B249" s="69"/>
      <c r="C249" s="70"/>
      <c r="D249" s="70"/>
      <c r="E249" s="71"/>
      <c r="F249" s="111" t="str">
        <f>IFERROR(IF(G249="","",VLOOKUP(G249,種名候補!$C$2:$D$41,2,0)),"")</f>
        <v/>
      </c>
      <c r="G249" s="72"/>
      <c r="H249" s="73"/>
      <c r="I249" s="69"/>
      <c r="J249" s="69"/>
      <c r="K249" s="74"/>
      <c r="L249" s="75"/>
      <c r="M249" s="75"/>
      <c r="N249" s="75"/>
      <c r="P249" s="329" t="str">
        <f t="shared" si="3"/>
        <v/>
      </c>
    </row>
    <row r="250" spans="1:16" s="40" customFormat="1" ht="12.3">
      <c r="A250" s="69"/>
      <c r="B250" s="69"/>
      <c r="C250" s="70"/>
      <c r="D250" s="70"/>
      <c r="E250" s="71"/>
      <c r="F250" s="111" t="str">
        <f>IFERROR(IF(G250="","",VLOOKUP(G250,種名候補!$C$2:$D$41,2,0)),"")</f>
        <v/>
      </c>
      <c r="G250" s="72"/>
      <c r="H250" s="73"/>
      <c r="I250" s="69"/>
      <c r="J250" s="69"/>
      <c r="K250" s="74"/>
      <c r="L250" s="75"/>
      <c r="M250" s="75"/>
      <c r="N250" s="75"/>
      <c r="P250" s="329" t="str">
        <f t="shared" si="3"/>
        <v/>
      </c>
    </row>
    <row r="251" spans="1:16" s="40" customFormat="1" ht="12.3">
      <c r="A251" s="69"/>
      <c r="B251" s="69"/>
      <c r="C251" s="70"/>
      <c r="D251" s="70"/>
      <c r="E251" s="71"/>
      <c r="F251" s="111" t="str">
        <f>IFERROR(IF(G251="","",VLOOKUP(G251,種名候補!$C$2:$D$41,2,0)),"")</f>
        <v/>
      </c>
      <c r="G251" s="72"/>
      <c r="H251" s="73"/>
      <c r="I251" s="69"/>
      <c r="J251" s="69"/>
      <c r="K251" s="74"/>
      <c r="L251" s="75"/>
      <c r="M251" s="75"/>
      <c r="N251" s="75"/>
      <c r="P251" s="329" t="str">
        <f t="shared" si="3"/>
        <v/>
      </c>
    </row>
    <row r="252" spans="1:16" s="40" customFormat="1" ht="12.3">
      <c r="A252" s="69"/>
      <c r="B252" s="69"/>
      <c r="C252" s="70"/>
      <c r="D252" s="70"/>
      <c r="E252" s="71"/>
      <c r="F252" s="111" t="str">
        <f>IFERROR(IF(G252="","",VLOOKUP(G252,種名候補!$C$2:$D$41,2,0)),"")</f>
        <v/>
      </c>
      <c r="G252" s="72"/>
      <c r="H252" s="73"/>
      <c r="I252" s="69"/>
      <c r="J252" s="69"/>
      <c r="K252" s="74"/>
      <c r="L252" s="75"/>
      <c r="M252" s="75"/>
      <c r="N252" s="75"/>
      <c r="P252" s="329" t="str">
        <f t="shared" si="3"/>
        <v/>
      </c>
    </row>
    <row r="253" spans="1:16" s="40" customFormat="1" ht="12.3">
      <c r="A253" s="69"/>
      <c r="B253" s="69"/>
      <c r="C253" s="70"/>
      <c r="D253" s="70"/>
      <c r="E253" s="71"/>
      <c r="F253" s="111" t="str">
        <f>IFERROR(IF(G253="","",VLOOKUP(G253,種名候補!$C$2:$D$41,2,0)),"")</f>
        <v/>
      </c>
      <c r="G253" s="72"/>
      <c r="H253" s="73"/>
      <c r="I253" s="69"/>
      <c r="J253" s="69"/>
      <c r="K253" s="74"/>
      <c r="L253" s="75"/>
      <c r="M253" s="75"/>
      <c r="N253" s="75"/>
      <c r="P253" s="329" t="str">
        <f t="shared" si="3"/>
        <v/>
      </c>
    </row>
    <row r="254" spans="1:16" s="40" customFormat="1" ht="12.3">
      <c r="A254" s="69"/>
      <c r="B254" s="69"/>
      <c r="C254" s="70"/>
      <c r="D254" s="70"/>
      <c r="E254" s="71"/>
      <c r="F254" s="111" t="str">
        <f>IFERROR(IF(G254="","",VLOOKUP(G254,種名候補!$C$2:$D$41,2,0)),"")</f>
        <v/>
      </c>
      <c r="G254" s="72"/>
      <c r="H254" s="73"/>
      <c r="I254" s="69"/>
      <c r="J254" s="69"/>
      <c r="K254" s="74"/>
      <c r="L254" s="75"/>
      <c r="M254" s="75"/>
      <c r="N254" s="75"/>
      <c r="P254" s="329" t="str">
        <f t="shared" si="3"/>
        <v/>
      </c>
    </row>
    <row r="255" spans="1:16" s="40" customFormat="1" ht="12.3">
      <c r="A255" s="69"/>
      <c r="B255" s="69"/>
      <c r="C255" s="70"/>
      <c r="D255" s="70"/>
      <c r="E255" s="71"/>
      <c r="F255" s="111" t="str">
        <f>IFERROR(IF(G255="","",VLOOKUP(G255,種名候補!$C$2:$D$41,2,0)),"")</f>
        <v/>
      </c>
      <c r="G255" s="72"/>
      <c r="H255" s="73"/>
      <c r="I255" s="69"/>
      <c r="J255" s="69"/>
      <c r="K255" s="74"/>
      <c r="L255" s="75"/>
      <c r="M255" s="75"/>
      <c r="N255" s="75"/>
      <c r="P255" s="329" t="str">
        <f t="shared" si="3"/>
        <v/>
      </c>
    </row>
    <row r="256" spans="1:16" s="40" customFormat="1" ht="12.3">
      <c r="A256" s="69"/>
      <c r="B256" s="69"/>
      <c r="C256" s="70"/>
      <c r="D256" s="70"/>
      <c r="E256" s="71"/>
      <c r="F256" s="111" t="str">
        <f>IFERROR(IF(G256="","",VLOOKUP(G256,種名候補!$C$2:$D$41,2,0)),"")</f>
        <v/>
      </c>
      <c r="G256" s="72"/>
      <c r="H256" s="73"/>
      <c r="I256" s="69"/>
      <c r="J256" s="69"/>
      <c r="K256" s="74"/>
      <c r="L256" s="75"/>
      <c r="M256" s="75"/>
      <c r="N256" s="75"/>
      <c r="P256" s="329" t="str">
        <f t="shared" si="3"/>
        <v/>
      </c>
    </row>
    <row r="257" spans="1:16" s="40" customFormat="1" ht="12.3">
      <c r="A257" s="69"/>
      <c r="B257" s="69"/>
      <c r="C257" s="70"/>
      <c r="D257" s="70"/>
      <c r="E257" s="71"/>
      <c r="F257" s="111" t="str">
        <f>IFERROR(IF(G257="","",VLOOKUP(G257,種名候補!$C$2:$D$41,2,0)),"")</f>
        <v/>
      </c>
      <c r="G257" s="72"/>
      <c r="H257" s="73"/>
      <c r="I257" s="69"/>
      <c r="J257" s="69"/>
      <c r="K257" s="74"/>
      <c r="L257" s="75"/>
      <c r="M257" s="75"/>
      <c r="N257" s="75"/>
      <c r="P257" s="329" t="str">
        <f t="shared" si="3"/>
        <v/>
      </c>
    </row>
    <row r="258" spans="1:16" s="40" customFormat="1" ht="12.3">
      <c r="A258" s="69"/>
      <c r="B258" s="69"/>
      <c r="C258" s="70"/>
      <c r="D258" s="70"/>
      <c r="E258" s="71"/>
      <c r="F258" s="111" t="str">
        <f>IFERROR(IF(G258="","",VLOOKUP(G258,種名候補!$C$2:$D$41,2,0)),"")</f>
        <v/>
      </c>
      <c r="G258" s="72"/>
      <c r="H258" s="73"/>
      <c r="I258" s="69"/>
      <c r="J258" s="69"/>
      <c r="K258" s="74"/>
      <c r="L258" s="75"/>
      <c r="M258" s="75"/>
      <c r="N258" s="75"/>
      <c r="P258" s="329" t="str">
        <f t="shared" si="3"/>
        <v/>
      </c>
    </row>
    <row r="259" spans="1:16" s="40" customFormat="1" ht="12.3">
      <c r="A259" s="69"/>
      <c r="B259" s="69"/>
      <c r="C259" s="70"/>
      <c r="D259" s="70"/>
      <c r="E259" s="71"/>
      <c r="F259" s="111" t="str">
        <f>IFERROR(IF(G259="","",VLOOKUP(G259,種名候補!$C$2:$D$41,2,0)),"")</f>
        <v/>
      </c>
      <c r="G259" s="72"/>
      <c r="H259" s="73"/>
      <c r="I259" s="69"/>
      <c r="J259" s="69"/>
      <c r="K259" s="74"/>
      <c r="L259" s="75"/>
      <c r="M259" s="75"/>
      <c r="N259" s="75"/>
      <c r="P259" s="329" t="str">
        <f t="shared" si="3"/>
        <v/>
      </c>
    </row>
    <row r="260" spans="1:16" s="40" customFormat="1" ht="12.3">
      <c r="A260" s="69"/>
      <c r="B260" s="69"/>
      <c r="C260" s="70"/>
      <c r="D260" s="70"/>
      <c r="E260" s="71"/>
      <c r="F260" s="111" t="str">
        <f>IFERROR(IF(G260="","",VLOOKUP(G260,種名候補!$C$2:$D$41,2,0)),"")</f>
        <v/>
      </c>
      <c r="G260" s="72"/>
      <c r="H260" s="73"/>
      <c r="I260" s="69"/>
      <c r="J260" s="69"/>
      <c r="K260" s="74"/>
      <c r="L260" s="75"/>
      <c r="M260" s="75"/>
      <c r="N260" s="75"/>
      <c r="P260" s="329" t="str">
        <f t="shared" si="3"/>
        <v/>
      </c>
    </row>
    <row r="261" spans="1:16" s="40" customFormat="1" ht="12.3">
      <c r="A261" s="69"/>
      <c r="B261" s="69"/>
      <c r="C261" s="70"/>
      <c r="D261" s="70"/>
      <c r="E261" s="71"/>
      <c r="F261" s="111" t="str">
        <f>IFERROR(IF(G261="","",VLOOKUP(G261,種名候補!$C$2:$D$41,2,0)),"")</f>
        <v/>
      </c>
      <c r="G261" s="72"/>
      <c r="H261" s="73"/>
      <c r="I261" s="69"/>
      <c r="J261" s="69"/>
      <c r="K261" s="74"/>
      <c r="L261" s="75"/>
      <c r="M261" s="75"/>
      <c r="N261" s="75"/>
      <c r="P261" s="329" t="str">
        <f t="shared" si="3"/>
        <v/>
      </c>
    </row>
    <row r="262" spans="1:16" s="40" customFormat="1" ht="12.3">
      <c r="A262" s="69"/>
      <c r="B262" s="69"/>
      <c r="C262" s="70"/>
      <c r="D262" s="70"/>
      <c r="E262" s="71"/>
      <c r="F262" s="111" t="str">
        <f>IFERROR(IF(G262="","",VLOOKUP(G262,種名候補!$C$2:$D$41,2,0)),"")</f>
        <v/>
      </c>
      <c r="G262" s="72"/>
      <c r="H262" s="73"/>
      <c r="I262" s="69"/>
      <c r="J262" s="69"/>
      <c r="K262" s="74"/>
      <c r="L262" s="75"/>
      <c r="M262" s="75"/>
      <c r="N262" s="75"/>
      <c r="P262" s="329" t="str">
        <f t="shared" si="3"/>
        <v/>
      </c>
    </row>
    <row r="263" spans="1:16" s="40" customFormat="1" ht="12.3">
      <c r="A263" s="69"/>
      <c r="B263" s="69"/>
      <c r="C263" s="70"/>
      <c r="D263" s="70"/>
      <c r="E263" s="71"/>
      <c r="F263" s="111" t="str">
        <f>IFERROR(IF(G263="","",VLOOKUP(G263,種名候補!$C$2:$D$41,2,0)),"")</f>
        <v/>
      </c>
      <c r="G263" s="72"/>
      <c r="H263" s="73"/>
      <c r="I263" s="69"/>
      <c r="J263" s="69"/>
      <c r="K263" s="74"/>
      <c r="L263" s="75"/>
      <c r="M263" s="75"/>
      <c r="N263" s="75"/>
      <c r="P263" s="329" t="str">
        <f t="shared" si="3"/>
        <v/>
      </c>
    </row>
    <row r="264" spans="1:16" s="40" customFormat="1" ht="12.3">
      <c r="A264" s="69"/>
      <c r="B264" s="69"/>
      <c r="C264" s="70"/>
      <c r="D264" s="70"/>
      <c r="E264" s="71"/>
      <c r="F264" s="111" t="str">
        <f>IFERROR(IF(G264="","",VLOOKUP(G264,種名候補!$C$2:$D$41,2,0)),"")</f>
        <v/>
      </c>
      <c r="G264" s="72"/>
      <c r="H264" s="73"/>
      <c r="I264" s="69"/>
      <c r="J264" s="69"/>
      <c r="K264" s="74"/>
      <c r="L264" s="75"/>
      <c r="M264" s="75"/>
      <c r="N264" s="75"/>
      <c r="P264" s="329" t="str">
        <f t="shared" si="3"/>
        <v/>
      </c>
    </row>
    <row r="265" spans="1:16" s="40" customFormat="1" ht="12.3">
      <c r="A265" s="69"/>
      <c r="B265" s="69"/>
      <c r="C265" s="70"/>
      <c r="D265" s="70"/>
      <c r="E265" s="71"/>
      <c r="F265" s="111" t="str">
        <f>IFERROR(IF(G265="","",VLOOKUP(G265,種名候補!$C$2:$D$41,2,0)),"")</f>
        <v/>
      </c>
      <c r="G265" s="72"/>
      <c r="H265" s="73"/>
      <c r="I265" s="69"/>
      <c r="J265" s="69"/>
      <c r="K265" s="74"/>
      <c r="L265" s="75"/>
      <c r="M265" s="75"/>
      <c r="N265" s="75"/>
      <c r="P265" s="329" t="str">
        <f t="shared" si="3"/>
        <v/>
      </c>
    </row>
    <row r="266" spans="1:16" s="40" customFormat="1" ht="12.3">
      <c r="A266" s="69"/>
      <c r="B266" s="69"/>
      <c r="C266" s="70"/>
      <c r="D266" s="70"/>
      <c r="E266" s="71"/>
      <c r="F266" s="111" t="str">
        <f>IFERROR(IF(G266="","",VLOOKUP(G266,種名候補!$C$2:$D$41,2,0)),"")</f>
        <v/>
      </c>
      <c r="G266" s="72"/>
      <c r="H266" s="73"/>
      <c r="I266" s="69"/>
      <c r="J266" s="69"/>
      <c r="K266" s="74"/>
      <c r="L266" s="75"/>
      <c r="M266" s="75"/>
      <c r="N266" s="75"/>
      <c r="P266" s="329" t="str">
        <f t="shared" ref="P266:P329" si="4">IF(COUNTA(A266:E266,G266:J266)=0,"",IF(OR(COUNTA(A266:E266,G266,I266)&lt;7,AND(HOUR(E266)=0,MINUTE(E266)=0)),1,0))</f>
        <v/>
      </c>
    </row>
    <row r="267" spans="1:16" s="40" customFormat="1" ht="12.3">
      <c r="A267" s="69"/>
      <c r="B267" s="69"/>
      <c r="C267" s="70"/>
      <c r="D267" s="70"/>
      <c r="E267" s="71"/>
      <c r="F267" s="111" t="str">
        <f>IFERROR(IF(G267="","",VLOOKUP(G267,種名候補!$C$2:$D$41,2,0)),"")</f>
        <v/>
      </c>
      <c r="G267" s="72"/>
      <c r="H267" s="73"/>
      <c r="I267" s="69"/>
      <c r="J267" s="69"/>
      <c r="K267" s="74"/>
      <c r="L267" s="75"/>
      <c r="M267" s="75"/>
      <c r="N267" s="75"/>
      <c r="P267" s="329" t="str">
        <f t="shared" si="4"/>
        <v/>
      </c>
    </row>
    <row r="268" spans="1:16" s="40" customFormat="1" ht="12.3">
      <c r="A268" s="69"/>
      <c r="B268" s="69"/>
      <c r="C268" s="70"/>
      <c r="D268" s="70"/>
      <c r="E268" s="71"/>
      <c r="F268" s="111" t="str">
        <f>IFERROR(IF(G268="","",VLOOKUP(G268,種名候補!$C$2:$D$41,2,0)),"")</f>
        <v/>
      </c>
      <c r="G268" s="72"/>
      <c r="H268" s="73"/>
      <c r="I268" s="69"/>
      <c r="J268" s="69"/>
      <c r="K268" s="74"/>
      <c r="L268" s="75"/>
      <c r="M268" s="75"/>
      <c r="N268" s="75"/>
      <c r="P268" s="329" t="str">
        <f t="shared" si="4"/>
        <v/>
      </c>
    </row>
    <row r="269" spans="1:16" s="40" customFormat="1" ht="12.3">
      <c r="A269" s="69"/>
      <c r="B269" s="69"/>
      <c r="C269" s="70"/>
      <c r="D269" s="70"/>
      <c r="E269" s="71"/>
      <c r="F269" s="111" t="str">
        <f>IFERROR(IF(G269="","",VLOOKUP(G269,種名候補!$C$2:$D$41,2,0)),"")</f>
        <v/>
      </c>
      <c r="G269" s="72"/>
      <c r="H269" s="73"/>
      <c r="I269" s="69"/>
      <c r="J269" s="69"/>
      <c r="K269" s="74"/>
      <c r="L269" s="75"/>
      <c r="M269" s="75"/>
      <c r="N269" s="75"/>
      <c r="P269" s="329" t="str">
        <f t="shared" si="4"/>
        <v/>
      </c>
    </row>
    <row r="270" spans="1:16" s="40" customFormat="1" ht="12.3">
      <c r="A270" s="69"/>
      <c r="B270" s="69"/>
      <c r="C270" s="70"/>
      <c r="D270" s="70"/>
      <c r="E270" s="71"/>
      <c r="F270" s="111" t="str">
        <f>IFERROR(IF(G270="","",VLOOKUP(G270,種名候補!$C$2:$D$41,2,0)),"")</f>
        <v/>
      </c>
      <c r="G270" s="72"/>
      <c r="H270" s="73"/>
      <c r="I270" s="69"/>
      <c r="J270" s="69"/>
      <c r="K270" s="74"/>
      <c r="L270" s="75"/>
      <c r="M270" s="75"/>
      <c r="N270" s="75"/>
      <c r="P270" s="329" t="str">
        <f t="shared" si="4"/>
        <v/>
      </c>
    </row>
    <row r="271" spans="1:16" s="40" customFormat="1" ht="12.3">
      <c r="A271" s="69"/>
      <c r="B271" s="69"/>
      <c r="C271" s="70"/>
      <c r="D271" s="70"/>
      <c r="E271" s="71"/>
      <c r="F271" s="111" t="str">
        <f>IFERROR(IF(G271="","",VLOOKUP(G271,種名候補!$C$2:$D$41,2,0)),"")</f>
        <v/>
      </c>
      <c r="G271" s="72"/>
      <c r="H271" s="73"/>
      <c r="I271" s="69"/>
      <c r="J271" s="69"/>
      <c r="K271" s="74"/>
      <c r="L271" s="75"/>
      <c r="M271" s="75"/>
      <c r="N271" s="75"/>
      <c r="P271" s="329" t="str">
        <f t="shared" si="4"/>
        <v/>
      </c>
    </row>
    <row r="272" spans="1:16" s="40" customFormat="1" ht="12.3">
      <c r="A272" s="69"/>
      <c r="B272" s="69"/>
      <c r="C272" s="70"/>
      <c r="D272" s="70"/>
      <c r="E272" s="71"/>
      <c r="F272" s="111" t="str">
        <f>IFERROR(IF(G272="","",VLOOKUP(G272,種名候補!$C$2:$D$41,2,0)),"")</f>
        <v/>
      </c>
      <c r="G272" s="72"/>
      <c r="H272" s="73"/>
      <c r="I272" s="69"/>
      <c r="J272" s="69"/>
      <c r="K272" s="74"/>
      <c r="L272" s="75"/>
      <c r="M272" s="75"/>
      <c r="N272" s="75"/>
      <c r="P272" s="329" t="str">
        <f t="shared" si="4"/>
        <v/>
      </c>
    </row>
    <row r="273" spans="1:16" s="40" customFormat="1" ht="12.3">
      <c r="A273" s="69"/>
      <c r="B273" s="69"/>
      <c r="C273" s="70"/>
      <c r="D273" s="70"/>
      <c r="E273" s="71"/>
      <c r="F273" s="111" t="str">
        <f>IFERROR(IF(G273="","",VLOOKUP(G273,種名候補!$C$2:$D$41,2,0)),"")</f>
        <v/>
      </c>
      <c r="G273" s="72"/>
      <c r="H273" s="73"/>
      <c r="I273" s="69"/>
      <c r="J273" s="69"/>
      <c r="K273" s="74"/>
      <c r="L273" s="75"/>
      <c r="M273" s="75"/>
      <c r="N273" s="75"/>
      <c r="P273" s="329" t="str">
        <f t="shared" si="4"/>
        <v/>
      </c>
    </row>
    <row r="274" spans="1:16" s="40" customFormat="1" ht="12.3">
      <c r="A274" s="69"/>
      <c r="B274" s="69"/>
      <c r="C274" s="70"/>
      <c r="D274" s="70"/>
      <c r="E274" s="71"/>
      <c r="F274" s="111" t="str">
        <f>IFERROR(IF(G274="","",VLOOKUP(G274,種名候補!$C$2:$D$41,2,0)),"")</f>
        <v/>
      </c>
      <c r="G274" s="72"/>
      <c r="H274" s="73"/>
      <c r="I274" s="69"/>
      <c r="J274" s="69"/>
      <c r="K274" s="74"/>
      <c r="L274" s="75"/>
      <c r="M274" s="75"/>
      <c r="N274" s="75"/>
      <c r="P274" s="329" t="str">
        <f t="shared" si="4"/>
        <v/>
      </c>
    </row>
    <row r="275" spans="1:16" s="40" customFormat="1" ht="12.3">
      <c r="A275" s="69"/>
      <c r="B275" s="69"/>
      <c r="C275" s="70"/>
      <c r="D275" s="70"/>
      <c r="E275" s="71"/>
      <c r="F275" s="111" t="str">
        <f>IFERROR(IF(G275="","",VLOOKUP(G275,種名候補!$C$2:$D$41,2,0)),"")</f>
        <v/>
      </c>
      <c r="G275" s="72"/>
      <c r="H275" s="73"/>
      <c r="I275" s="69"/>
      <c r="J275" s="69"/>
      <c r="K275" s="74"/>
      <c r="L275" s="75"/>
      <c r="M275" s="75"/>
      <c r="N275" s="75"/>
      <c r="P275" s="329" t="str">
        <f t="shared" si="4"/>
        <v/>
      </c>
    </row>
    <row r="276" spans="1:16" s="40" customFormat="1" ht="12.3">
      <c r="A276" s="69"/>
      <c r="B276" s="69"/>
      <c r="C276" s="70"/>
      <c r="D276" s="70"/>
      <c r="E276" s="71"/>
      <c r="F276" s="111" t="str">
        <f>IFERROR(IF(G276="","",VLOOKUP(G276,種名候補!$C$2:$D$41,2,0)),"")</f>
        <v/>
      </c>
      <c r="G276" s="72"/>
      <c r="H276" s="73"/>
      <c r="I276" s="69"/>
      <c r="J276" s="69"/>
      <c r="K276" s="74"/>
      <c r="L276" s="75"/>
      <c r="M276" s="75"/>
      <c r="N276" s="75"/>
      <c r="P276" s="329" t="str">
        <f t="shared" si="4"/>
        <v/>
      </c>
    </row>
    <row r="277" spans="1:16" s="40" customFormat="1" ht="12.3">
      <c r="A277" s="69"/>
      <c r="B277" s="69"/>
      <c r="C277" s="70"/>
      <c r="D277" s="70"/>
      <c r="E277" s="71"/>
      <c r="F277" s="111" t="str">
        <f>IFERROR(IF(G277="","",VLOOKUP(G277,種名候補!$C$2:$D$41,2,0)),"")</f>
        <v/>
      </c>
      <c r="G277" s="72"/>
      <c r="H277" s="73"/>
      <c r="I277" s="69"/>
      <c r="J277" s="69"/>
      <c r="K277" s="74"/>
      <c r="L277" s="75"/>
      <c r="M277" s="75"/>
      <c r="N277" s="75"/>
      <c r="P277" s="329" t="str">
        <f t="shared" si="4"/>
        <v/>
      </c>
    </row>
    <row r="278" spans="1:16" s="40" customFormat="1" ht="12.3">
      <c r="A278" s="69"/>
      <c r="B278" s="69"/>
      <c r="C278" s="70"/>
      <c r="D278" s="70"/>
      <c r="E278" s="71"/>
      <c r="F278" s="111" t="str">
        <f>IFERROR(IF(G278="","",VLOOKUP(G278,種名候補!$C$2:$D$41,2,0)),"")</f>
        <v/>
      </c>
      <c r="G278" s="72"/>
      <c r="H278" s="73"/>
      <c r="I278" s="69"/>
      <c r="J278" s="69"/>
      <c r="K278" s="74"/>
      <c r="L278" s="75"/>
      <c r="M278" s="75"/>
      <c r="N278" s="75"/>
      <c r="P278" s="329" t="str">
        <f t="shared" si="4"/>
        <v/>
      </c>
    </row>
    <row r="279" spans="1:16" s="40" customFormat="1" ht="12.3">
      <c r="A279" s="69"/>
      <c r="B279" s="69"/>
      <c r="C279" s="70"/>
      <c r="D279" s="70"/>
      <c r="E279" s="71"/>
      <c r="F279" s="111" t="str">
        <f>IFERROR(IF(G279="","",VLOOKUP(G279,種名候補!$C$2:$D$41,2,0)),"")</f>
        <v/>
      </c>
      <c r="G279" s="72"/>
      <c r="H279" s="73"/>
      <c r="I279" s="69"/>
      <c r="J279" s="69"/>
      <c r="K279" s="74"/>
      <c r="L279" s="75"/>
      <c r="M279" s="75"/>
      <c r="N279" s="75"/>
      <c r="P279" s="329" t="str">
        <f t="shared" si="4"/>
        <v/>
      </c>
    </row>
    <row r="280" spans="1:16" s="40" customFormat="1" ht="12.3">
      <c r="A280" s="69"/>
      <c r="B280" s="69"/>
      <c r="C280" s="70"/>
      <c r="D280" s="70"/>
      <c r="E280" s="71"/>
      <c r="F280" s="111" t="str">
        <f>IFERROR(IF(G280="","",VLOOKUP(G280,種名候補!$C$2:$D$41,2,0)),"")</f>
        <v/>
      </c>
      <c r="G280" s="72"/>
      <c r="H280" s="73"/>
      <c r="I280" s="69"/>
      <c r="J280" s="69"/>
      <c r="K280" s="74"/>
      <c r="L280" s="75"/>
      <c r="M280" s="75"/>
      <c r="N280" s="75"/>
      <c r="P280" s="329" t="str">
        <f t="shared" si="4"/>
        <v/>
      </c>
    </row>
    <row r="281" spans="1:16" s="40" customFormat="1" ht="12.3">
      <c r="A281" s="69"/>
      <c r="B281" s="69"/>
      <c r="C281" s="70"/>
      <c r="D281" s="70"/>
      <c r="E281" s="71"/>
      <c r="F281" s="111" t="str">
        <f>IFERROR(IF(G281="","",VLOOKUP(G281,種名候補!$C$2:$D$41,2,0)),"")</f>
        <v/>
      </c>
      <c r="G281" s="72"/>
      <c r="H281" s="73"/>
      <c r="I281" s="69"/>
      <c r="J281" s="69"/>
      <c r="K281" s="74"/>
      <c r="L281" s="75"/>
      <c r="M281" s="75"/>
      <c r="N281" s="75"/>
      <c r="P281" s="329" t="str">
        <f t="shared" si="4"/>
        <v/>
      </c>
    </row>
    <row r="282" spans="1:16" s="40" customFormat="1" ht="12.3">
      <c r="A282" s="69"/>
      <c r="B282" s="69"/>
      <c r="C282" s="70"/>
      <c r="D282" s="70"/>
      <c r="E282" s="71"/>
      <c r="F282" s="111" t="str">
        <f>IFERROR(IF(G282="","",VLOOKUP(G282,種名候補!$C$2:$D$41,2,0)),"")</f>
        <v/>
      </c>
      <c r="G282" s="72"/>
      <c r="H282" s="73"/>
      <c r="I282" s="69"/>
      <c r="J282" s="69"/>
      <c r="K282" s="74"/>
      <c r="L282" s="75"/>
      <c r="M282" s="75"/>
      <c r="N282" s="75"/>
      <c r="P282" s="329" t="str">
        <f t="shared" si="4"/>
        <v/>
      </c>
    </row>
    <row r="283" spans="1:16" s="40" customFormat="1" ht="12.3">
      <c r="A283" s="69"/>
      <c r="B283" s="69"/>
      <c r="C283" s="70"/>
      <c r="D283" s="70"/>
      <c r="E283" s="71"/>
      <c r="F283" s="111" t="str">
        <f>IFERROR(IF(G283="","",VLOOKUP(G283,種名候補!$C$2:$D$41,2,0)),"")</f>
        <v/>
      </c>
      <c r="G283" s="72"/>
      <c r="H283" s="73"/>
      <c r="I283" s="69"/>
      <c r="J283" s="69"/>
      <c r="K283" s="74"/>
      <c r="L283" s="75"/>
      <c r="M283" s="75"/>
      <c r="N283" s="75"/>
      <c r="P283" s="329" t="str">
        <f t="shared" si="4"/>
        <v/>
      </c>
    </row>
    <row r="284" spans="1:16" s="40" customFormat="1" ht="12.3">
      <c r="A284" s="69"/>
      <c r="B284" s="69"/>
      <c r="C284" s="70"/>
      <c r="D284" s="70"/>
      <c r="E284" s="71"/>
      <c r="F284" s="111" t="str">
        <f>IFERROR(IF(G284="","",VLOOKUP(G284,種名候補!$C$2:$D$41,2,0)),"")</f>
        <v/>
      </c>
      <c r="G284" s="72"/>
      <c r="H284" s="73"/>
      <c r="I284" s="69"/>
      <c r="J284" s="69"/>
      <c r="K284" s="74"/>
      <c r="L284" s="75"/>
      <c r="M284" s="75"/>
      <c r="N284" s="75"/>
      <c r="P284" s="329" t="str">
        <f t="shared" si="4"/>
        <v/>
      </c>
    </row>
    <row r="285" spans="1:16" s="40" customFormat="1" ht="12.3">
      <c r="A285" s="69"/>
      <c r="B285" s="69"/>
      <c r="C285" s="70"/>
      <c r="D285" s="70"/>
      <c r="E285" s="71"/>
      <c r="F285" s="111" t="str">
        <f>IFERROR(IF(G285="","",VLOOKUP(G285,種名候補!$C$2:$D$41,2,0)),"")</f>
        <v/>
      </c>
      <c r="G285" s="72"/>
      <c r="H285" s="73"/>
      <c r="I285" s="69"/>
      <c r="J285" s="69"/>
      <c r="K285" s="74"/>
      <c r="L285" s="75"/>
      <c r="M285" s="75"/>
      <c r="N285" s="75"/>
      <c r="P285" s="329" t="str">
        <f t="shared" si="4"/>
        <v/>
      </c>
    </row>
    <row r="286" spans="1:16" s="40" customFormat="1" ht="12.3">
      <c r="A286" s="69"/>
      <c r="B286" s="69"/>
      <c r="C286" s="70"/>
      <c r="D286" s="70"/>
      <c r="E286" s="71"/>
      <c r="F286" s="111" t="str">
        <f>IFERROR(IF(G286="","",VLOOKUP(G286,種名候補!$C$2:$D$41,2,0)),"")</f>
        <v/>
      </c>
      <c r="G286" s="72"/>
      <c r="H286" s="73"/>
      <c r="I286" s="69"/>
      <c r="J286" s="69"/>
      <c r="K286" s="74"/>
      <c r="L286" s="75"/>
      <c r="M286" s="75"/>
      <c r="N286" s="75"/>
      <c r="P286" s="329" t="str">
        <f t="shared" si="4"/>
        <v/>
      </c>
    </row>
    <row r="287" spans="1:16" s="40" customFormat="1" ht="12.3">
      <c r="A287" s="69"/>
      <c r="B287" s="69"/>
      <c r="C287" s="70"/>
      <c r="D287" s="70"/>
      <c r="E287" s="71"/>
      <c r="F287" s="111" t="str">
        <f>IFERROR(IF(G287="","",VLOOKUP(G287,種名候補!$C$2:$D$41,2,0)),"")</f>
        <v/>
      </c>
      <c r="G287" s="72"/>
      <c r="H287" s="73"/>
      <c r="I287" s="69"/>
      <c r="J287" s="69"/>
      <c r="K287" s="74"/>
      <c r="L287" s="75"/>
      <c r="M287" s="75"/>
      <c r="N287" s="75"/>
      <c r="P287" s="329" t="str">
        <f t="shared" si="4"/>
        <v/>
      </c>
    </row>
    <row r="288" spans="1:16" s="40" customFormat="1" ht="12.3">
      <c r="A288" s="69"/>
      <c r="B288" s="69"/>
      <c r="C288" s="70"/>
      <c r="D288" s="70"/>
      <c r="E288" s="71"/>
      <c r="F288" s="111" t="str">
        <f>IFERROR(IF(G288="","",VLOOKUP(G288,種名候補!$C$2:$D$41,2,0)),"")</f>
        <v/>
      </c>
      <c r="G288" s="72"/>
      <c r="H288" s="73"/>
      <c r="I288" s="69"/>
      <c r="J288" s="69"/>
      <c r="K288" s="74"/>
      <c r="L288" s="75"/>
      <c r="M288" s="75"/>
      <c r="N288" s="75"/>
      <c r="P288" s="329" t="str">
        <f t="shared" si="4"/>
        <v/>
      </c>
    </row>
    <row r="289" spans="1:16" s="40" customFormat="1" ht="12.3">
      <c r="A289" s="69"/>
      <c r="B289" s="69"/>
      <c r="C289" s="70"/>
      <c r="D289" s="70"/>
      <c r="E289" s="71"/>
      <c r="F289" s="111" t="str">
        <f>IFERROR(IF(G289="","",VLOOKUP(G289,種名候補!$C$2:$D$41,2,0)),"")</f>
        <v/>
      </c>
      <c r="G289" s="72"/>
      <c r="H289" s="73"/>
      <c r="I289" s="69"/>
      <c r="J289" s="69"/>
      <c r="K289" s="74"/>
      <c r="L289" s="75"/>
      <c r="M289" s="75"/>
      <c r="N289" s="75"/>
      <c r="P289" s="329" t="str">
        <f t="shared" si="4"/>
        <v/>
      </c>
    </row>
    <row r="290" spans="1:16" s="40" customFormat="1" ht="12.3">
      <c r="A290" s="69"/>
      <c r="B290" s="69"/>
      <c r="C290" s="70"/>
      <c r="D290" s="70"/>
      <c r="E290" s="71"/>
      <c r="F290" s="111" t="str">
        <f>IFERROR(IF(G290="","",VLOOKUP(G290,種名候補!$C$2:$D$41,2,0)),"")</f>
        <v/>
      </c>
      <c r="G290" s="72"/>
      <c r="H290" s="73"/>
      <c r="I290" s="69"/>
      <c r="J290" s="69"/>
      <c r="K290" s="74"/>
      <c r="L290" s="75"/>
      <c r="M290" s="75"/>
      <c r="N290" s="75"/>
      <c r="P290" s="329" t="str">
        <f t="shared" si="4"/>
        <v/>
      </c>
    </row>
    <row r="291" spans="1:16" s="40" customFormat="1" ht="12.3">
      <c r="A291" s="69"/>
      <c r="B291" s="69"/>
      <c r="C291" s="70"/>
      <c r="D291" s="70"/>
      <c r="E291" s="71"/>
      <c r="F291" s="111" t="str">
        <f>IFERROR(IF(G291="","",VLOOKUP(G291,種名候補!$C$2:$D$41,2,0)),"")</f>
        <v/>
      </c>
      <c r="G291" s="72"/>
      <c r="H291" s="73"/>
      <c r="I291" s="69"/>
      <c r="J291" s="69"/>
      <c r="K291" s="74"/>
      <c r="L291" s="75"/>
      <c r="M291" s="75"/>
      <c r="N291" s="75"/>
      <c r="P291" s="329" t="str">
        <f t="shared" si="4"/>
        <v/>
      </c>
    </row>
    <row r="292" spans="1:16" s="40" customFormat="1" ht="12.3">
      <c r="A292" s="69"/>
      <c r="B292" s="69"/>
      <c r="C292" s="70"/>
      <c r="D292" s="70"/>
      <c r="E292" s="71"/>
      <c r="F292" s="111" t="str">
        <f>IFERROR(IF(G292="","",VLOOKUP(G292,種名候補!$C$2:$D$41,2,0)),"")</f>
        <v/>
      </c>
      <c r="G292" s="72"/>
      <c r="H292" s="73"/>
      <c r="I292" s="69"/>
      <c r="J292" s="69"/>
      <c r="K292" s="74"/>
      <c r="L292" s="75"/>
      <c r="M292" s="75"/>
      <c r="N292" s="75"/>
      <c r="P292" s="329" t="str">
        <f t="shared" si="4"/>
        <v/>
      </c>
    </row>
    <row r="293" spans="1:16" s="40" customFormat="1" ht="12.3">
      <c r="A293" s="69"/>
      <c r="B293" s="69"/>
      <c r="C293" s="70"/>
      <c r="D293" s="70"/>
      <c r="E293" s="71"/>
      <c r="F293" s="111" t="str">
        <f>IFERROR(IF(G293="","",VLOOKUP(G293,種名候補!$C$2:$D$41,2,0)),"")</f>
        <v/>
      </c>
      <c r="G293" s="72"/>
      <c r="H293" s="73"/>
      <c r="I293" s="69"/>
      <c r="J293" s="69"/>
      <c r="K293" s="74"/>
      <c r="L293" s="75"/>
      <c r="M293" s="75"/>
      <c r="N293" s="75"/>
      <c r="P293" s="329" t="str">
        <f t="shared" si="4"/>
        <v/>
      </c>
    </row>
    <row r="294" spans="1:16" s="40" customFormat="1" ht="12.3">
      <c r="A294" s="69"/>
      <c r="B294" s="69"/>
      <c r="C294" s="70"/>
      <c r="D294" s="70"/>
      <c r="E294" s="71"/>
      <c r="F294" s="111" t="str">
        <f>IFERROR(IF(G294="","",VLOOKUP(G294,種名候補!$C$2:$D$41,2,0)),"")</f>
        <v/>
      </c>
      <c r="G294" s="72"/>
      <c r="H294" s="73"/>
      <c r="I294" s="69"/>
      <c r="J294" s="69"/>
      <c r="K294" s="74"/>
      <c r="L294" s="75"/>
      <c r="M294" s="75"/>
      <c r="N294" s="75"/>
      <c r="P294" s="329" t="str">
        <f t="shared" si="4"/>
        <v/>
      </c>
    </row>
    <row r="295" spans="1:16" s="40" customFormat="1" ht="12.3">
      <c r="A295" s="69"/>
      <c r="B295" s="69"/>
      <c r="C295" s="70"/>
      <c r="D295" s="70"/>
      <c r="E295" s="71"/>
      <c r="F295" s="111" t="str">
        <f>IFERROR(IF(G295="","",VLOOKUP(G295,種名候補!$C$2:$D$41,2,0)),"")</f>
        <v/>
      </c>
      <c r="G295" s="72"/>
      <c r="H295" s="73"/>
      <c r="I295" s="69"/>
      <c r="J295" s="69"/>
      <c r="K295" s="74"/>
      <c r="L295" s="75"/>
      <c r="M295" s="75"/>
      <c r="N295" s="75"/>
      <c r="P295" s="329" t="str">
        <f t="shared" si="4"/>
        <v/>
      </c>
    </row>
    <row r="296" spans="1:16" s="40" customFormat="1" ht="12.3">
      <c r="A296" s="69"/>
      <c r="B296" s="69"/>
      <c r="C296" s="70"/>
      <c r="D296" s="70"/>
      <c r="E296" s="71"/>
      <c r="F296" s="111" t="str">
        <f>IFERROR(IF(G296="","",VLOOKUP(G296,種名候補!$C$2:$D$41,2,0)),"")</f>
        <v/>
      </c>
      <c r="G296" s="72"/>
      <c r="H296" s="73"/>
      <c r="I296" s="69"/>
      <c r="J296" s="69"/>
      <c r="K296" s="74"/>
      <c r="L296" s="75"/>
      <c r="M296" s="75"/>
      <c r="N296" s="75"/>
      <c r="P296" s="329" t="str">
        <f t="shared" si="4"/>
        <v/>
      </c>
    </row>
    <row r="297" spans="1:16" s="40" customFormat="1" ht="12.3">
      <c r="A297" s="69"/>
      <c r="B297" s="69"/>
      <c r="C297" s="70"/>
      <c r="D297" s="70"/>
      <c r="E297" s="71"/>
      <c r="F297" s="111" t="str">
        <f>IFERROR(IF(G297="","",VLOOKUP(G297,種名候補!$C$2:$D$41,2,0)),"")</f>
        <v/>
      </c>
      <c r="G297" s="72"/>
      <c r="H297" s="73"/>
      <c r="I297" s="69"/>
      <c r="J297" s="69"/>
      <c r="K297" s="74"/>
      <c r="L297" s="75"/>
      <c r="M297" s="75"/>
      <c r="N297" s="75"/>
      <c r="P297" s="329" t="str">
        <f t="shared" si="4"/>
        <v/>
      </c>
    </row>
    <row r="298" spans="1:16" s="40" customFormat="1" ht="12.3">
      <c r="A298" s="69"/>
      <c r="B298" s="69"/>
      <c r="C298" s="70"/>
      <c r="D298" s="70"/>
      <c r="E298" s="71"/>
      <c r="F298" s="111" t="str">
        <f>IFERROR(IF(G298="","",VLOOKUP(G298,種名候補!$C$2:$D$41,2,0)),"")</f>
        <v/>
      </c>
      <c r="G298" s="72"/>
      <c r="H298" s="73"/>
      <c r="I298" s="69"/>
      <c r="J298" s="69"/>
      <c r="K298" s="74"/>
      <c r="L298" s="75"/>
      <c r="M298" s="75"/>
      <c r="N298" s="75"/>
      <c r="P298" s="329" t="str">
        <f t="shared" si="4"/>
        <v/>
      </c>
    </row>
    <row r="299" spans="1:16" s="40" customFormat="1" ht="12.3">
      <c r="A299" s="69"/>
      <c r="B299" s="69"/>
      <c r="C299" s="70"/>
      <c r="D299" s="70"/>
      <c r="E299" s="71"/>
      <c r="F299" s="111" t="str">
        <f>IFERROR(IF(G299="","",VLOOKUP(G299,種名候補!$C$2:$D$41,2,0)),"")</f>
        <v/>
      </c>
      <c r="G299" s="72"/>
      <c r="H299" s="73"/>
      <c r="I299" s="69"/>
      <c r="J299" s="69"/>
      <c r="K299" s="74"/>
      <c r="L299" s="75"/>
      <c r="M299" s="75"/>
      <c r="N299" s="75"/>
      <c r="P299" s="329" t="str">
        <f t="shared" si="4"/>
        <v/>
      </c>
    </row>
    <row r="300" spans="1:16" s="40" customFormat="1" ht="12.3">
      <c r="A300" s="69"/>
      <c r="B300" s="69"/>
      <c r="C300" s="70"/>
      <c r="D300" s="70"/>
      <c r="E300" s="71"/>
      <c r="F300" s="111" t="str">
        <f>IFERROR(IF(G300="","",VLOOKUP(G300,種名候補!$C$2:$D$41,2,0)),"")</f>
        <v/>
      </c>
      <c r="G300" s="72"/>
      <c r="H300" s="73"/>
      <c r="I300" s="69"/>
      <c r="J300" s="69"/>
      <c r="K300" s="74"/>
      <c r="L300" s="75"/>
      <c r="M300" s="75"/>
      <c r="N300" s="75"/>
      <c r="P300" s="329" t="str">
        <f t="shared" si="4"/>
        <v/>
      </c>
    </row>
    <row r="301" spans="1:16" s="40" customFormat="1" ht="12.3">
      <c r="A301" s="69"/>
      <c r="B301" s="69"/>
      <c r="C301" s="70"/>
      <c r="D301" s="70"/>
      <c r="E301" s="71"/>
      <c r="F301" s="111" t="str">
        <f>IFERROR(IF(G301="","",VLOOKUP(G301,種名候補!$C$2:$D$41,2,0)),"")</f>
        <v/>
      </c>
      <c r="G301" s="72"/>
      <c r="H301" s="73"/>
      <c r="I301" s="69"/>
      <c r="J301" s="69"/>
      <c r="K301" s="74"/>
      <c r="L301" s="75"/>
      <c r="M301" s="75"/>
      <c r="N301" s="75"/>
      <c r="P301" s="329" t="str">
        <f t="shared" si="4"/>
        <v/>
      </c>
    </row>
    <row r="302" spans="1:16" s="40" customFormat="1" ht="12.3">
      <c r="A302" s="69"/>
      <c r="B302" s="69"/>
      <c r="C302" s="70"/>
      <c r="D302" s="70"/>
      <c r="E302" s="71"/>
      <c r="F302" s="111" t="str">
        <f>IFERROR(IF(G302="","",VLOOKUP(G302,種名候補!$C$2:$D$41,2,0)),"")</f>
        <v/>
      </c>
      <c r="G302" s="72"/>
      <c r="H302" s="73"/>
      <c r="I302" s="69"/>
      <c r="J302" s="69"/>
      <c r="K302" s="74"/>
      <c r="L302" s="75"/>
      <c r="M302" s="75"/>
      <c r="N302" s="75"/>
      <c r="P302" s="329" t="str">
        <f t="shared" si="4"/>
        <v/>
      </c>
    </row>
    <row r="303" spans="1:16" s="40" customFormat="1" ht="12.3">
      <c r="A303" s="69"/>
      <c r="B303" s="69"/>
      <c r="C303" s="70"/>
      <c r="D303" s="70"/>
      <c r="E303" s="71"/>
      <c r="F303" s="111" t="str">
        <f>IFERROR(IF(G303="","",VLOOKUP(G303,種名候補!$C$2:$D$41,2,0)),"")</f>
        <v/>
      </c>
      <c r="G303" s="72"/>
      <c r="H303" s="73"/>
      <c r="I303" s="69"/>
      <c r="J303" s="69"/>
      <c r="K303" s="74"/>
      <c r="L303" s="75"/>
      <c r="M303" s="75"/>
      <c r="N303" s="75"/>
      <c r="P303" s="329" t="str">
        <f t="shared" si="4"/>
        <v/>
      </c>
    </row>
    <row r="304" spans="1:16" s="40" customFormat="1" ht="12.3">
      <c r="A304" s="69"/>
      <c r="B304" s="69"/>
      <c r="C304" s="70"/>
      <c r="D304" s="70"/>
      <c r="E304" s="71"/>
      <c r="F304" s="111" t="str">
        <f>IFERROR(IF(G304="","",VLOOKUP(G304,種名候補!$C$2:$D$41,2,0)),"")</f>
        <v/>
      </c>
      <c r="G304" s="72"/>
      <c r="H304" s="73"/>
      <c r="I304" s="69"/>
      <c r="J304" s="69"/>
      <c r="K304" s="74"/>
      <c r="L304" s="75"/>
      <c r="M304" s="75"/>
      <c r="N304" s="75"/>
      <c r="P304" s="329" t="str">
        <f t="shared" si="4"/>
        <v/>
      </c>
    </row>
    <row r="305" spans="1:16" s="40" customFormat="1" ht="12.3">
      <c r="A305" s="69"/>
      <c r="B305" s="69"/>
      <c r="C305" s="70"/>
      <c r="D305" s="70"/>
      <c r="E305" s="71"/>
      <c r="F305" s="111" t="str">
        <f>IFERROR(IF(G305="","",VLOOKUP(G305,種名候補!$C$2:$D$41,2,0)),"")</f>
        <v/>
      </c>
      <c r="G305" s="72"/>
      <c r="H305" s="73"/>
      <c r="I305" s="69"/>
      <c r="J305" s="69"/>
      <c r="K305" s="74"/>
      <c r="L305" s="75"/>
      <c r="M305" s="75"/>
      <c r="N305" s="75"/>
      <c r="P305" s="329" t="str">
        <f t="shared" si="4"/>
        <v/>
      </c>
    </row>
    <row r="306" spans="1:16" s="40" customFormat="1" ht="12.3">
      <c r="A306" s="69"/>
      <c r="B306" s="69"/>
      <c r="C306" s="70"/>
      <c r="D306" s="70"/>
      <c r="E306" s="71"/>
      <c r="F306" s="111" t="str">
        <f>IFERROR(IF(G306="","",VLOOKUP(G306,種名候補!$C$2:$D$41,2,0)),"")</f>
        <v/>
      </c>
      <c r="G306" s="72"/>
      <c r="H306" s="73"/>
      <c r="I306" s="69"/>
      <c r="J306" s="69"/>
      <c r="K306" s="74"/>
      <c r="L306" s="75"/>
      <c r="M306" s="75"/>
      <c r="N306" s="75"/>
      <c r="P306" s="329" t="str">
        <f t="shared" si="4"/>
        <v/>
      </c>
    </row>
    <row r="307" spans="1:16" s="40" customFormat="1" ht="12.3">
      <c r="A307" s="69"/>
      <c r="B307" s="69"/>
      <c r="C307" s="70"/>
      <c r="D307" s="70"/>
      <c r="E307" s="71"/>
      <c r="F307" s="111" t="str">
        <f>IFERROR(IF(G307="","",VLOOKUP(G307,種名候補!$C$2:$D$41,2,0)),"")</f>
        <v/>
      </c>
      <c r="G307" s="72"/>
      <c r="H307" s="73"/>
      <c r="I307" s="69"/>
      <c r="J307" s="69"/>
      <c r="K307" s="74"/>
      <c r="L307" s="75"/>
      <c r="M307" s="75"/>
      <c r="N307" s="75"/>
      <c r="P307" s="329" t="str">
        <f t="shared" si="4"/>
        <v/>
      </c>
    </row>
    <row r="308" spans="1:16" s="40" customFormat="1" ht="12.3">
      <c r="A308" s="69"/>
      <c r="B308" s="69"/>
      <c r="C308" s="70"/>
      <c r="D308" s="70"/>
      <c r="E308" s="71"/>
      <c r="F308" s="111" t="str">
        <f>IFERROR(IF(G308="","",VLOOKUP(G308,種名候補!$C$2:$D$41,2,0)),"")</f>
        <v/>
      </c>
      <c r="G308" s="72"/>
      <c r="H308" s="73"/>
      <c r="I308" s="69"/>
      <c r="J308" s="69"/>
      <c r="K308" s="74"/>
      <c r="L308" s="75"/>
      <c r="M308" s="75"/>
      <c r="N308" s="75"/>
      <c r="P308" s="329" t="str">
        <f t="shared" si="4"/>
        <v/>
      </c>
    </row>
    <row r="309" spans="1:16" s="40" customFormat="1" ht="12.3">
      <c r="A309" s="69"/>
      <c r="B309" s="69"/>
      <c r="C309" s="70"/>
      <c r="D309" s="70"/>
      <c r="E309" s="71"/>
      <c r="F309" s="111" t="str">
        <f>IFERROR(IF(G309="","",VLOOKUP(G309,種名候補!$C$2:$D$41,2,0)),"")</f>
        <v/>
      </c>
      <c r="G309" s="72"/>
      <c r="H309" s="73"/>
      <c r="I309" s="69"/>
      <c r="J309" s="69"/>
      <c r="K309" s="74"/>
      <c r="L309" s="75"/>
      <c r="M309" s="75"/>
      <c r="N309" s="75"/>
      <c r="P309" s="329" t="str">
        <f t="shared" si="4"/>
        <v/>
      </c>
    </row>
    <row r="310" spans="1:16" s="40" customFormat="1" ht="12.3">
      <c r="A310" s="69"/>
      <c r="B310" s="69"/>
      <c r="C310" s="70"/>
      <c r="D310" s="70"/>
      <c r="E310" s="71"/>
      <c r="F310" s="111" t="str">
        <f>IFERROR(IF(G310="","",VLOOKUP(G310,種名候補!$C$2:$D$41,2,0)),"")</f>
        <v/>
      </c>
      <c r="G310" s="72"/>
      <c r="H310" s="73"/>
      <c r="I310" s="69"/>
      <c r="J310" s="69"/>
      <c r="K310" s="74"/>
      <c r="L310" s="75"/>
      <c r="M310" s="75"/>
      <c r="N310" s="75"/>
      <c r="P310" s="329" t="str">
        <f t="shared" si="4"/>
        <v/>
      </c>
    </row>
    <row r="311" spans="1:16" s="40" customFormat="1" ht="12.3">
      <c r="A311" s="69"/>
      <c r="B311" s="69"/>
      <c r="C311" s="70"/>
      <c r="D311" s="70"/>
      <c r="E311" s="71"/>
      <c r="F311" s="111" t="str">
        <f>IFERROR(IF(G311="","",VLOOKUP(G311,種名候補!$C$2:$D$41,2,0)),"")</f>
        <v/>
      </c>
      <c r="G311" s="72"/>
      <c r="H311" s="73"/>
      <c r="I311" s="69"/>
      <c r="J311" s="69"/>
      <c r="K311" s="74"/>
      <c r="L311" s="75"/>
      <c r="M311" s="75"/>
      <c r="N311" s="75"/>
      <c r="P311" s="329" t="str">
        <f t="shared" si="4"/>
        <v/>
      </c>
    </row>
    <row r="312" spans="1:16" s="40" customFormat="1" ht="12.3">
      <c r="A312" s="69"/>
      <c r="B312" s="69"/>
      <c r="C312" s="70"/>
      <c r="D312" s="70"/>
      <c r="E312" s="71"/>
      <c r="F312" s="111" t="str">
        <f>IFERROR(IF(G312="","",VLOOKUP(G312,種名候補!$C$2:$D$41,2,0)),"")</f>
        <v/>
      </c>
      <c r="G312" s="72"/>
      <c r="H312" s="73"/>
      <c r="I312" s="69"/>
      <c r="J312" s="69"/>
      <c r="K312" s="74"/>
      <c r="L312" s="75"/>
      <c r="M312" s="75"/>
      <c r="N312" s="75"/>
      <c r="P312" s="329" t="str">
        <f t="shared" si="4"/>
        <v/>
      </c>
    </row>
    <row r="313" spans="1:16" s="40" customFormat="1" ht="12.3">
      <c r="A313" s="69"/>
      <c r="B313" s="69"/>
      <c r="C313" s="70"/>
      <c r="D313" s="70"/>
      <c r="E313" s="71"/>
      <c r="F313" s="111" t="str">
        <f>IFERROR(IF(G313="","",VLOOKUP(G313,種名候補!$C$2:$D$41,2,0)),"")</f>
        <v/>
      </c>
      <c r="G313" s="72"/>
      <c r="H313" s="73"/>
      <c r="I313" s="69"/>
      <c r="J313" s="69"/>
      <c r="K313" s="74"/>
      <c r="L313" s="75"/>
      <c r="M313" s="75"/>
      <c r="N313" s="75"/>
      <c r="P313" s="329" t="str">
        <f t="shared" si="4"/>
        <v/>
      </c>
    </row>
    <row r="314" spans="1:16" s="40" customFormat="1" ht="12.3">
      <c r="A314" s="69"/>
      <c r="B314" s="69"/>
      <c r="C314" s="70"/>
      <c r="D314" s="70"/>
      <c r="E314" s="71"/>
      <c r="F314" s="111" t="str">
        <f>IFERROR(IF(G314="","",VLOOKUP(G314,種名候補!$C$2:$D$41,2,0)),"")</f>
        <v/>
      </c>
      <c r="G314" s="72"/>
      <c r="H314" s="73"/>
      <c r="I314" s="69"/>
      <c r="J314" s="69"/>
      <c r="K314" s="74"/>
      <c r="L314" s="75"/>
      <c r="M314" s="75"/>
      <c r="N314" s="75"/>
      <c r="P314" s="329" t="str">
        <f t="shared" si="4"/>
        <v/>
      </c>
    </row>
    <row r="315" spans="1:16" s="40" customFormat="1" ht="12.3">
      <c r="A315" s="69"/>
      <c r="B315" s="69"/>
      <c r="C315" s="70"/>
      <c r="D315" s="70"/>
      <c r="E315" s="71"/>
      <c r="F315" s="111" t="str">
        <f>IFERROR(IF(G315="","",VLOOKUP(G315,種名候補!$C$2:$D$41,2,0)),"")</f>
        <v/>
      </c>
      <c r="G315" s="72"/>
      <c r="H315" s="73"/>
      <c r="I315" s="69"/>
      <c r="J315" s="69"/>
      <c r="K315" s="74"/>
      <c r="L315" s="75"/>
      <c r="M315" s="75"/>
      <c r="N315" s="75"/>
      <c r="P315" s="329" t="str">
        <f t="shared" si="4"/>
        <v/>
      </c>
    </row>
    <row r="316" spans="1:16" s="40" customFormat="1" ht="12.3">
      <c r="A316" s="69"/>
      <c r="B316" s="69"/>
      <c r="C316" s="70"/>
      <c r="D316" s="70"/>
      <c r="E316" s="71"/>
      <c r="F316" s="111" t="str">
        <f>IFERROR(IF(G316="","",VLOOKUP(G316,種名候補!$C$2:$D$41,2,0)),"")</f>
        <v/>
      </c>
      <c r="G316" s="72"/>
      <c r="H316" s="73"/>
      <c r="I316" s="69"/>
      <c r="J316" s="69"/>
      <c r="K316" s="74"/>
      <c r="L316" s="75"/>
      <c r="M316" s="75"/>
      <c r="N316" s="75"/>
      <c r="P316" s="329" t="str">
        <f t="shared" si="4"/>
        <v/>
      </c>
    </row>
    <row r="317" spans="1:16" s="40" customFormat="1" ht="12.3">
      <c r="A317" s="69"/>
      <c r="B317" s="69"/>
      <c r="C317" s="70"/>
      <c r="D317" s="70"/>
      <c r="E317" s="71"/>
      <c r="F317" s="111" t="str">
        <f>IFERROR(IF(G317="","",VLOOKUP(G317,種名候補!$C$2:$D$41,2,0)),"")</f>
        <v/>
      </c>
      <c r="G317" s="72"/>
      <c r="H317" s="73"/>
      <c r="I317" s="69"/>
      <c r="J317" s="69"/>
      <c r="K317" s="74"/>
      <c r="L317" s="75"/>
      <c r="M317" s="75"/>
      <c r="N317" s="75"/>
      <c r="P317" s="329" t="str">
        <f t="shared" si="4"/>
        <v/>
      </c>
    </row>
    <row r="318" spans="1:16" s="40" customFormat="1" ht="12.3">
      <c r="A318" s="69"/>
      <c r="B318" s="69"/>
      <c r="C318" s="70"/>
      <c r="D318" s="70"/>
      <c r="E318" s="71"/>
      <c r="F318" s="111" t="str">
        <f>IFERROR(IF(G318="","",VLOOKUP(G318,種名候補!$C$2:$D$41,2,0)),"")</f>
        <v/>
      </c>
      <c r="G318" s="72"/>
      <c r="H318" s="73"/>
      <c r="I318" s="69"/>
      <c r="J318" s="69"/>
      <c r="K318" s="74"/>
      <c r="L318" s="75"/>
      <c r="M318" s="75"/>
      <c r="N318" s="75"/>
      <c r="P318" s="329" t="str">
        <f t="shared" si="4"/>
        <v/>
      </c>
    </row>
    <row r="319" spans="1:16" s="40" customFormat="1" ht="12.3">
      <c r="A319" s="69"/>
      <c r="B319" s="69"/>
      <c r="C319" s="70"/>
      <c r="D319" s="70"/>
      <c r="E319" s="71"/>
      <c r="F319" s="111" t="str">
        <f>IFERROR(IF(G319="","",VLOOKUP(G319,種名候補!$C$2:$D$41,2,0)),"")</f>
        <v/>
      </c>
      <c r="G319" s="72"/>
      <c r="H319" s="73"/>
      <c r="I319" s="69"/>
      <c r="J319" s="69"/>
      <c r="K319" s="74"/>
      <c r="L319" s="75"/>
      <c r="M319" s="75"/>
      <c r="N319" s="75"/>
      <c r="P319" s="329" t="str">
        <f t="shared" si="4"/>
        <v/>
      </c>
    </row>
    <row r="320" spans="1:16" s="40" customFormat="1" ht="12.3">
      <c r="A320" s="69"/>
      <c r="B320" s="69"/>
      <c r="C320" s="70"/>
      <c r="D320" s="70"/>
      <c r="E320" s="71"/>
      <c r="F320" s="111" t="str">
        <f>IFERROR(IF(G320="","",VLOOKUP(G320,種名候補!$C$2:$D$41,2,0)),"")</f>
        <v/>
      </c>
      <c r="G320" s="72"/>
      <c r="H320" s="73"/>
      <c r="I320" s="69"/>
      <c r="J320" s="69"/>
      <c r="K320" s="74"/>
      <c r="L320" s="75"/>
      <c r="M320" s="75"/>
      <c r="N320" s="75"/>
      <c r="P320" s="329" t="str">
        <f t="shared" si="4"/>
        <v/>
      </c>
    </row>
    <row r="321" spans="1:16" s="40" customFormat="1" ht="12.3">
      <c r="A321" s="69"/>
      <c r="B321" s="69"/>
      <c r="C321" s="70"/>
      <c r="D321" s="70"/>
      <c r="E321" s="71"/>
      <c r="F321" s="111" t="str">
        <f>IFERROR(IF(G321="","",VLOOKUP(G321,種名候補!$C$2:$D$41,2,0)),"")</f>
        <v/>
      </c>
      <c r="G321" s="72"/>
      <c r="H321" s="73"/>
      <c r="I321" s="69"/>
      <c r="J321" s="69"/>
      <c r="K321" s="74"/>
      <c r="L321" s="75"/>
      <c r="M321" s="75"/>
      <c r="N321" s="75"/>
      <c r="P321" s="329" t="str">
        <f t="shared" si="4"/>
        <v/>
      </c>
    </row>
    <row r="322" spans="1:16" s="40" customFormat="1" ht="12.3">
      <c r="A322" s="69"/>
      <c r="B322" s="69"/>
      <c r="C322" s="70"/>
      <c r="D322" s="70"/>
      <c r="E322" s="71"/>
      <c r="F322" s="111" t="str">
        <f>IFERROR(IF(G322="","",VLOOKUP(G322,種名候補!$C$2:$D$41,2,0)),"")</f>
        <v/>
      </c>
      <c r="G322" s="72"/>
      <c r="H322" s="73"/>
      <c r="I322" s="69"/>
      <c r="J322" s="69"/>
      <c r="K322" s="74"/>
      <c r="L322" s="75"/>
      <c r="M322" s="75"/>
      <c r="N322" s="75"/>
      <c r="P322" s="329" t="str">
        <f t="shared" si="4"/>
        <v/>
      </c>
    </row>
    <row r="323" spans="1:16" s="40" customFormat="1" ht="12.3">
      <c r="A323" s="69"/>
      <c r="B323" s="69"/>
      <c r="C323" s="70"/>
      <c r="D323" s="70"/>
      <c r="E323" s="71"/>
      <c r="F323" s="111" t="str">
        <f>IFERROR(IF(G323="","",VLOOKUP(G323,種名候補!$C$2:$D$41,2,0)),"")</f>
        <v/>
      </c>
      <c r="G323" s="72"/>
      <c r="H323" s="73"/>
      <c r="I323" s="69"/>
      <c r="J323" s="69"/>
      <c r="K323" s="74"/>
      <c r="L323" s="75"/>
      <c r="M323" s="75"/>
      <c r="N323" s="75"/>
      <c r="P323" s="329" t="str">
        <f t="shared" si="4"/>
        <v/>
      </c>
    </row>
    <row r="324" spans="1:16" s="40" customFormat="1" ht="12.3">
      <c r="A324" s="69"/>
      <c r="B324" s="69"/>
      <c r="C324" s="70"/>
      <c r="D324" s="70"/>
      <c r="E324" s="71"/>
      <c r="F324" s="111" t="str">
        <f>IFERROR(IF(G324="","",VLOOKUP(G324,種名候補!$C$2:$D$41,2,0)),"")</f>
        <v/>
      </c>
      <c r="G324" s="72"/>
      <c r="H324" s="73"/>
      <c r="I324" s="69"/>
      <c r="J324" s="69"/>
      <c r="K324" s="74"/>
      <c r="L324" s="75"/>
      <c r="M324" s="75"/>
      <c r="N324" s="75"/>
      <c r="P324" s="329" t="str">
        <f t="shared" si="4"/>
        <v/>
      </c>
    </row>
    <row r="325" spans="1:16" s="40" customFormat="1" ht="12.3">
      <c r="A325" s="69"/>
      <c r="B325" s="69"/>
      <c r="C325" s="70"/>
      <c r="D325" s="70"/>
      <c r="E325" s="71"/>
      <c r="F325" s="111" t="str">
        <f>IFERROR(IF(G325="","",VLOOKUP(G325,種名候補!$C$2:$D$41,2,0)),"")</f>
        <v/>
      </c>
      <c r="G325" s="72"/>
      <c r="H325" s="73"/>
      <c r="I325" s="69"/>
      <c r="J325" s="69"/>
      <c r="K325" s="74"/>
      <c r="L325" s="75"/>
      <c r="M325" s="75"/>
      <c r="N325" s="75"/>
      <c r="P325" s="329" t="str">
        <f t="shared" si="4"/>
        <v/>
      </c>
    </row>
    <row r="326" spans="1:16" s="40" customFormat="1" ht="12.3">
      <c r="A326" s="69"/>
      <c r="B326" s="69"/>
      <c r="C326" s="70"/>
      <c r="D326" s="70"/>
      <c r="E326" s="71"/>
      <c r="F326" s="111" t="str">
        <f>IFERROR(IF(G326="","",VLOOKUP(G326,種名候補!$C$2:$D$41,2,0)),"")</f>
        <v/>
      </c>
      <c r="G326" s="72"/>
      <c r="H326" s="73"/>
      <c r="I326" s="69"/>
      <c r="J326" s="69"/>
      <c r="K326" s="74"/>
      <c r="L326" s="75"/>
      <c r="M326" s="75"/>
      <c r="N326" s="75"/>
      <c r="P326" s="329" t="str">
        <f t="shared" si="4"/>
        <v/>
      </c>
    </row>
    <row r="327" spans="1:16" s="40" customFormat="1" ht="12.3">
      <c r="A327" s="69"/>
      <c r="B327" s="69"/>
      <c r="C327" s="70"/>
      <c r="D327" s="70"/>
      <c r="E327" s="71"/>
      <c r="F327" s="111" t="str">
        <f>IFERROR(IF(G327="","",VLOOKUP(G327,種名候補!$C$2:$D$41,2,0)),"")</f>
        <v/>
      </c>
      <c r="G327" s="72"/>
      <c r="H327" s="73"/>
      <c r="I327" s="69"/>
      <c r="J327" s="69"/>
      <c r="K327" s="74"/>
      <c r="L327" s="75"/>
      <c r="M327" s="75"/>
      <c r="N327" s="75"/>
      <c r="P327" s="329" t="str">
        <f t="shared" si="4"/>
        <v/>
      </c>
    </row>
    <row r="328" spans="1:16" s="40" customFormat="1" ht="12.3">
      <c r="A328" s="69"/>
      <c r="B328" s="69"/>
      <c r="C328" s="70"/>
      <c r="D328" s="70"/>
      <c r="E328" s="71"/>
      <c r="F328" s="111" t="str">
        <f>IFERROR(IF(G328="","",VLOOKUP(G328,種名候補!$C$2:$D$41,2,0)),"")</f>
        <v/>
      </c>
      <c r="G328" s="72"/>
      <c r="H328" s="73"/>
      <c r="I328" s="69"/>
      <c r="J328" s="69"/>
      <c r="K328" s="74"/>
      <c r="L328" s="75"/>
      <c r="M328" s="75"/>
      <c r="N328" s="75"/>
      <c r="P328" s="329" t="str">
        <f t="shared" si="4"/>
        <v/>
      </c>
    </row>
    <row r="329" spans="1:16" s="40" customFormat="1" ht="12.3">
      <c r="A329" s="69"/>
      <c r="B329" s="69"/>
      <c r="C329" s="70"/>
      <c r="D329" s="70"/>
      <c r="E329" s="71"/>
      <c r="F329" s="111" t="str">
        <f>IFERROR(IF(G329="","",VLOOKUP(G329,種名候補!$C$2:$D$41,2,0)),"")</f>
        <v/>
      </c>
      <c r="G329" s="72"/>
      <c r="H329" s="73"/>
      <c r="I329" s="69"/>
      <c r="J329" s="69"/>
      <c r="K329" s="74"/>
      <c r="L329" s="75"/>
      <c r="M329" s="75"/>
      <c r="N329" s="75"/>
      <c r="P329" s="329" t="str">
        <f t="shared" si="4"/>
        <v/>
      </c>
    </row>
    <row r="330" spans="1:16" s="40" customFormat="1" ht="12.3">
      <c r="A330" s="69"/>
      <c r="B330" s="69"/>
      <c r="C330" s="70"/>
      <c r="D330" s="70"/>
      <c r="E330" s="71"/>
      <c r="F330" s="111" t="str">
        <f>IFERROR(IF(G330="","",VLOOKUP(G330,種名候補!$C$2:$D$41,2,0)),"")</f>
        <v/>
      </c>
      <c r="G330" s="72"/>
      <c r="H330" s="73"/>
      <c r="I330" s="69"/>
      <c r="J330" s="69"/>
      <c r="K330" s="74"/>
      <c r="L330" s="75"/>
      <c r="M330" s="75"/>
      <c r="N330" s="75"/>
      <c r="P330" s="329" t="str">
        <f t="shared" ref="P330:P393" si="5">IF(COUNTA(A330:E330,G330:J330)=0,"",IF(OR(COUNTA(A330:E330,G330,I330)&lt;7,AND(HOUR(E330)=0,MINUTE(E330)=0)),1,0))</f>
        <v/>
      </c>
    </row>
    <row r="331" spans="1:16" s="40" customFormat="1" ht="12.3">
      <c r="A331" s="69"/>
      <c r="B331" s="69"/>
      <c r="C331" s="70"/>
      <c r="D331" s="70"/>
      <c r="E331" s="71"/>
      <c r="F331" s="111" t="str">
        <f>IFERROR(IF(G331="","",VLOOKUP(G331,種名候補!$C$2:$D$41,2,0)),"")</f>
        <v/>
      </c>
      <c r="G331" s="72"/>
      <c r="H331" s="73"/>
      <c r="I331" s="69"/>
      <c r="J331" s="69"/>
      <c r="K331" s="74"/>
      <c r="L331" s="75"/>
      <c r="M331" s="75"/>
      <c r="N331" s="75"/>
      <c r="P331" s="329" t="str">
        <f t="shared" si="5"/>
        <v/>
      </c>
    </row>
    <row r="332" spans="1:16" s="40" customFormat="1" ht="12.3">
      <c r="A332" s="69"/>
      <c r="B332" s="69"/>
      <c r="C332" s="70"/>
      <c r="D332" s="70"/>
      <c r="E332" s="71"/>
      <c r="F332" s="111" t="str">
        <f>IFERROR(IF(G332="","",VLOOKUP(G332,種名候補!$C$2:$D$41,2,0)),"")</f>
        <v/>
      </c>
      <c r="G332" s="72"/>
      <c r="H332" s="73"/>
      <c r="I332" s="69"/>
      <c r="J332" s="69"/>
      <c r="K332" s="74"/>
      <c r="L332" s="75"/>
      <c r="M332" s="75"/>
      <c r="N332" s="75"/>
      <c r="P332" s="329" t="str">
        <f t="shared" si="5"/>
        <v/>
      </c>
    </row>
    <row r="333" spans="1:16" s="40" customFormat="1" ht="12.3">
      <c r="A333" s="69"/>
      <c r="B333" s="69"/>
      <c r="C333" s="70"/>
      <c r="D333" s="70"/>
      <c r="E333" s="71"/>
      <c r="F333" s="111" t="str">
        <f>IFERROR(IF(G333="","",VLOOKUP(G333,種名候補!$C$2:$D$41,2,0)),"")</f>
        <v/>
      </c>
      <c r="G333" s="72"/>
      <c r="H333" s="73"/>
      <c r="I333" s="69"/>
      <c r="J333" s="69"/>
      <c r="K333" s="74"/>
      <c r="L333" s="75"/>
      <c r="M333" s="75"/>
      <c r="N333" s="75"/>
      <c r="P333" s="329" t="str">
        <f t="shared" si="5"/>
        <v/>
      </c>
    </row>
    <row r="334" spans="1:16" s="40" customFormat="1" ht="12.3">
      <c r="A334" s="69"/>
      <c r="B334" s="69"/>
      <c r="C334" s="70"/>
      <c r="D334" s="70"/>
      <c r="E334" s="71"/>
      <c r="F334" s="111" t="str">
        <f>IFERROR(IF(G334="","",VLOOKUP(G334,種名候補!$C$2:$D$41,2,0)),"")</f>
        <v/>
      </c>
      <c r="G334" s="72"/>
      <c r="H334" s="73"/>
      <c r="I334" s="69"/>
      <c r="J334" s="69"/>
      <c r="K334" s="74"/>
      <c r="L334" s="75"/>
      <c r="M334" s="75"/>
      <c r="N334" s="75"/>
      <c r="P334" s="329" t="str">
        <f t="shared" si="5"/>
        <v/>
      </c>
    </row>
    <row r="335" spans="1:16" s="40" customFormat="1" ht="12.3">
      <c r="A335" s="69"/>
      <c r="B335" s="69"/>
      <c r="C335" s="70"/>
      <c r="D335" s="70"/>
      <c r="E335" s="71"/>
      <c r="F335" s="111" t="str">
        <f>IFERROR(IF(G335="","",VLOOKUP(G335,種名候補!$C$2:$D$41,2,0)),"")</f>
        <v/>
      </c>
      <c r="G335" s="72"/>
      <c r="H335" s="73"/>
      <c r="I335" s="69"/>
      <c r="J335" s="69"/>
      <c r="K335" s="74"/>
      <c r="L335" s="75"/>
      <c r="M335" s="75"/>
      <c r="N335" s="75"/>
      <c r="P335" s="329" t="str">
        <f t="shared" si="5"/>
        <v/>
      </c>
    </row>
    <row r="336" spans="1:16" s="40" customFormat="1" ht="12.3">
      <c r="A336" s="69"/>
      <c r="B336" s="69"/>
      <c r="C336" s="70"/>
      <c r="D336" s="70"/>
      <c r="E336" s="71"/>
      <c r="F336" s="111" t="str">
        <f>IFERROR(IF(G336="","",VLOOKUP(G336,種名候補!$C$2:$D$41,2,0)),"")</f>
        <v/>
      </c>
      <c r="G336" s="72"/>
      <c r="H336" s="73"/>
      <c r="I336" s="69"/>
      <c r="J336" s="69"/>
      <c r="K336" s="74"/>
      <c r="L336" s="75"/>
      <c r="M336" s="75"/>
      <c r="N336" s="75"/>
      <c r="P336" s="329" t="str">
        <f t="shared" si="5"/>
        <v/>
      </c>
    </row>
    <row r="337" spans="1:16" s="40" customFormat="1" ht="12.3">
      <c r="A337" s="69"/>
      <c r="B337" s="69"/>
      <c r="C337" s="70"/>
      <c r="D337" s="70"/>
      <c r="E337" s="71"/>
      <c r="F337" s="111" t="str">
        <f>IFERROR(IF(G337="","",VLOOKUP(G337,種名候補!$C$2:$D$41,2,0)),"")</f>
        <v/>
      </c>
      <c r="G337" s="72"/>
      <c r="H337" s="73"/>
      <c r="I337" s="69"/>
      <c r="J337" s="69"/>
      <c r="K337" s="74"/>
      <c r="L337" s="75"/>
      <c r="M337" s="75"/>
      <c r="N337" s="75"/>
      <c r="P337" s="329" t="str">
        <f t="shared" si="5"/>
        <v/>
      </c>
    </row>
    <row r="338" spans="1:16" s="40" customFormat="1" ht="12.3">
      <c r="A338" s="69"/>
      <c r="B338" s="69"/>
      <c r="C338" s="70"/>
      <c r="D338" s="70"/>
      <c r="E338" s="71"/>
      <c r="F338" s="111" t="str">
        <f>IFERROR(IF(G338="","",VLOOKUP(G338,種名候補!$C$2:$D$41,2,0)),"")</f>
        <v/>
      </c>
      <c r="G338" s="72"/>
      <c r="H338" s="73"/>
      <c r="I338" s="69"/>
      <c r="J338" s="69"/>
      <c r="K338" s="74"/>
      <c r="L338" s="75"/>
      <c r="M338" s="75"/>
      <c r="N338" s="75"/>
      <c r="P338" s="329" t="str">
        <f t="shared" si="5"/>
        <v/>
      </c>
    </row>
    <row r="339" spans="1:16" s="40" customFormat="1" ht="12.3">
      <c r="A339" s="69"/>
      <c r="B339" s="69"/>
      <c r="C339" s="70"/>
      <c r="D339" s="70"/>
      <c r="E339" s="71"/>
      <c r="F339" s="111" t="str">
        <f>IFERROR(IF(G339="","",VLOOKUP(G339,種名候補!$C$2:$D$41,2,0)),"")</f>
        <v/>
      </c>
      <c r="G339" s="72"/>
      <c r="H339" s="73"/>
      <c r="I339" s="69"/>
      <c r="J339" s="69"/>
      <c r="K339" s="74"/>
      <c r="L339" s="75"/>
      <c r="M339" s="75"/>
      <c r="N339" s="75"/>
      <c r="P339" s="329" t="str">
        <f t="shared" si="5"/>
        <v/>
      </c>
    </row>
    <row r="340" spans="1:16" s="40" customFormat="1" ht="12.3">
      <c r="A340" s="69"/>
      <c r="B340" s="69"/>
      <c r="C340" s="70"/>
      <c r="D340" s="70"/>
      <c r="E340" s="71"/>
      <c r="F340" s="111" t="str">
        <f>IFERROR(IF(G340="","",VLOOKUP(G340,種名候補!$C$2:$D$41,2,0)),"")</f>
        <v/>
      </c>
      <c r="G340" s="72"/>
      <c r="H340" s="73"/>
      <c r="I340" s="69"/>
      <c r="J340" s="69"/>
      <c r="K340" s="74"/>
      <c r="L340" s="75"/>
      <c r="M340" s="75"/>
      <c r="N340" s="75"/>
      <c r="P340" s="329" t="str">
        <f t="shared" si="5"/>
        <v/>
      </c>
    </row>
    <row r="341" spans="1:16" s="40" customFormat="1" ht="12.3">
      <c r="A341" s="69"/>
      <c r="B341" s="69"/>
      <c r="C341" s="70"/>
      <c r="D341" s="70"/>
      <c r="E341" s="71"/>
      <c r="F341" s="111" t="str">
        <f>IFERROR(IF(G341="","",VLOOKUP(G341,種名候補!$C$2:$D$41,2,0)),"")</f>
        <v/>
      </c>
      <c r="G341" s="72"/>
      <c r="H341" s="73"/>
      <c r="I341" s="69"/>
      <c r="J341" s="69"/>
      <c r="K341" s="74"/>
      <c r="L341" s="75"/>
      <c r="M341" s="75"/>
      <c r="N341" s="75"/>
      <c r="P341" s="329" t="str">
        <f t="shared" si="5"/>
        <v/>
      </c>
    </row>
    <row r="342" spans="1:16" s="40" customFormat="1" ht="12.3">
      <c r="A342" s="69"/>
      <c r="B342" s="69"/>
      <c r="C342" s="70"/>
      <c r="D342" s="70"/>
      <c r="E342" s="71"/>
      <c r="F342" s="111" t="str">
        <f>IFERROR(IF(G342="","",VLOOKUP(G342,種名候補!$C$2:$D$41,2,0)),"")</f>
        <v/>
      </c>
      <c r="G342" s="72"/>
      <c r="H342" s="73"/>
      <c r="I342" s="69"/>
      <c r="J342" s="69"/>
      <c r="K342" s="74"/>
      <c r="L342" s="75"/>
      <c r="M342" s="75"/>
      <c r="N342" s="75"/>
      <c r="P342" s="329" t="str">
        <f t="shared" si="5"/>
        <v/>
      </c>
    </row>
    <row r="343" spans="1:16" s="40" customFormat="1" ht="12.3">
      <c r="A343" s="69"/>
      <c r="B343" s="69"/>
      <c r="C343" s="70"/>
      <c r="D343" s="70"/>
      <c r="E343" s="71"/>
      <c r="F343" s="111" t="str">
        <f>IFERROR(IF(G343="","",VLOOKUP(G343,種名候補!$C$2:$D$41,2,0)),"")</f>
        <v/>
      </c>
      <c r="G343" s="72"/>
      <c r="H343" s="73"/>
      <c r="I343" s="69"/>
      <c r="J343" s="69"/>
      <c r="K343" s="74"/>
      <c r="L343" s="75"/>
      <c r="M343" s="75"/>
      <c r="N343" s="75"/>
      <c r="P343" s="329" t="str">
        <f t="shared" si="5"/>
        <v/>
      </c>
    </row>
    <row r="344" spans="1:16" s="40" customFormat="1" ht="12.3">
      <c r="A344" s="69"/>
      <c r="B344" s="69"/>
      <c r="C344" s="70"/>
      <c r="D344" s="70"/>
      <c r="E344" s="71"/>
      <c r="F344" s="111" t="str">
        <f>IFERROR(IF(G344="","",VLOOKUP(G344,種名候補!$C$2:$D$41,2,0)),"")</f>
        <v/>
      </c>
      <c r="G344" s="72"/>
      <c r="H344" s="73"/>
      <c r="I344" s="69"/>
      <c r="J344" s="69"/>
      <c r="K344" s="74"/>
      <c r="L344" s="75"/>
      <c r="M344" s="75"/>
      <c r="N344" s="75"/>
      <c r="P344" s="329" t="str">
        <f t="shared" si="5"/>
        <v/>
      </c>
    </row>
    <row r="345" spans="1:16" s="40" customFormat="1" ht="12.3">
      <c r="A345" s="69"/>
      <c r="B345" s="69"/>
      <c r="C345" s="70"/>
      <c r="D345" s="70"/>
      <c r="E345" s="71"/>
      <c r="F345" s="111" t="str">
        <f>IFERROR(IF(G345="","",VLOOKUP(G345,種名候補!$C$2:$D$41,2,0)),"")</f>
        <v/>
      </c>
      <c r="G345" s="72"/>
      <c r="H345" s="73"/>
      <c r="I345" s="69"/>
      <c r="J345" s="69"/>
      <c r="K345" s="74"/>
      <c r="L345" s="75"/>
      <c r="M345" s="75"/>
      <c r="N345" s="75"/>
      <c r="P345" s="329" t="str">
        <f t="shared" si="5"/>
        <v/>
      </c>
    </row>
    <row r="346" spans="1:16" s="40" customFormat="1" ht="12.3">
      <c r="A346" s="69"/>
      <c r="B346" s="69"/>
      <c r="C346" s="70"/>
      <c r="D346" s="70"/>
      <c r="E346" s="71"/>
      <c r="F346" s="111" t="str">
        <f>IFERROR(IF(G346="","",VLOOKUP(G346,種名候補!$C$2:$D$41,2,0)),"")</f>
        <v/>
      </c>
      <c r="G346" s="72"/>
      <c r="H346" s="73"/>
      <c r="I346" s="69"/>
      <c r="J346" s="69"/>
      <c r="K346" s="74"/>
      <c r="L346" s="75"/>
      <c r="M346" s="75"/>
      <c r="N346" s="75"/>
      <c r="P346" s="329" t="str">
        <f t="shared" si="5"/>
        <v/>
      </c>
    </row>
    <row r="347" spans="1:16" s="40" customFormat="1" ht="12.3">
      <c r="A347" s="69"/>
      <c r="B347" s="69"/>
      <c r="C347" s="70"/>
      <c r="D347" s="70"/>
      <c r="E347" s="71"/>
      <c r="F347" s="111" t="str">
        <f>IFERROR(IF(G347="","",VLOOKUP(G347,種名候補!$C$2:$D$41,2,0)),"")</f>
        <v/>
      </c>
      <c r="G347" s="72"/>
      <c r="H347" s="73"/>
      <c r="I347" s="69"/>
      <c r="J347" s="69"/>
      <c r="K347" s="74"/>
      <c r="L347" s="75"/>
      <c r="M347" s="75"/>
      <c r="N347" s="75"/>
      <c r="P347" s="329" t="str">
        <f t="shared" si="5"/>
        <v/>
      </c>
    </row>
    <row r="348" spans="1:16" s="40" customFormat="1" ht="12.3">
      <c r="A348" s="69"/>
      <c r="B348" s="69"/>
      <c r="C348" s="70"/>
      <c r="D348" s="70"/>
      <c r="E348" s="71"/>
      <c r="F348" s="111" t="str">
        <f>IFERROR(IF(G348="","",VLOOKUP(G348,種名候補!$C$2:$D$41,2,0)),"")</f>
        <v/>
      </c>
      <c r="G348" s="72"/>
      <c r="H348" s="73"/>
      <c r="I348" s="69"/>
      <c r="J348" s="69"/>
      <c r="K348" s="74"/>
      <c r="L348" s="75"/>
      <c r="M348" s="75"/>
      <c r="N348" s="75"/>
      <c r="P348" s="329" t="str">
        <f t="shared" si="5"/>
        <v/>
      </c>
    </row>
    <row r="349" spans="1:16" s="40" customFormat="1" ht="12.3">
      <c r="A349" s="69"/>
      <c r="B349" s="69"/>
      <c r="C349" s="70"/>
      <c r="D349" s="70"/>
      <c r="E349" s="71"/>
      <c r="F349" s="111" t="str">
        <f>IFERROR(IF(G349="","",VLOOKUP(G349,種名候補!$C$2:$D$41,2,0)),"")</f>
        <v/>
      </c>
      <c r="G349" s="72"/>
      <c r="H349" s="73"/>
      <c r="I349" s="69"/>
      <c r="J349" s="69"/>
      <c r="K349" s="74"/>
      <c r="L349" s="75"/>
      <c r="M349" s="75"/>
      <c r="N349" s="75"/>
      <c r="P349" s="329" t="str">
        <f t="shared" si="5"/>
        <v/>
      </c>
    </row>
    <row r="350" spans="1:16" s="40" customFormat="1" ht="12.3">
      <c r="A350" s="69"/>
      <c r="B350" s="69"/>
      <c r="C350" s="70"/>
      <c r="D350" s="70"/>
      <c r="E350" s="71"/>
      <c r="F350" s="111" t="str">
        <f>IFERROR(IF(G350="","",VLOOKUP(G350,種名候補!$C$2:$D$41,2,0)),"")</f>
        <v/>
      </c>
      <c r="G350" s="72"/>
      <c r="H350" s="73"/>
      <c r="I350" s="69"/>
      <c r="J350" s="69"/>
      <c r="K350" s="74"/>
      <c r="L350" s="75"/>
      <c r="M350" s="75"/>
      <c r="N350" s="75"/>
      <c r="P350" s="329" t="str">
        <f t="shared" si="5"/>
        <v/>
      </c>
    </row>
    <row r="351" spans="1:16" s="40" customFormat="1" ht="12.3">
      <c r="A351" s="69"/>
      <c r="B351" s="69"/>
      <c r="C351" s="70"/>
      <c r="D351" s="70"/>
      <c r="E351" s="71"/>
      <c r="F351" s="111" t="str">
        <f>IFERROR(IF(G351="","",VLOOKUP(G351,種名候補!$C$2:$D$41,2,0)),"")</f>
        <v/>
      </c>
      <c r="G351" s="72"/>
      <c r="H351" s="73"/>
      <c r="I351" s="69"/>
      <c r="J351" s="69"/>
      <c r="K351" s="74"/>
      <c r="L351" s="75"/>
      <c r="M351" s="75"/>
      <c r="N351" s="75"/>
      <c r="P351" s="329" t="str">
        <f t="shared" si="5"/>
        <v/>
      </c>
    </row>
    <row r="352" spans="1:16" s="40" customFormat="1" ht="12.3">
      <c r="A352" s="69"/>
      <c r="B352" s="69"/>
      <c r="C352" s="70"/>
      <c r="D352" s="70"/>
      <c r="E352" s="71"/>
      <c r="F352" s="111" t="str">
        <f>IFERROR(IF(G352="","",VLOOKUP(G352,種名候補!$C$2:$D$41,2,0)),"")</f>
        <v/>
      </c>
      <c r="G352" s="72"/>
      <c r="H352" s="73"/>
      <c r="I352" s="69"/>
      <c r="J352" s="69"/>
      <c r="K352" s="74"/>
      <c r="L352" s="75"/>
      <c r="M352" s="75"/>
      <c r="N352" s="75"/>
      <c r="P352" s="329" t="str">
        <f t="shared" si="5"/>
        <v/>
      </c>
    </row>
    <row r="353" spans="1:16" s="40" customFormat="1" ht="12.3">
      <c r="A353" s="69"/>
      <c r="B353" s="69"/>
      <c r="C353" s="70"/>
      <c r="D353" s="70"/>
      <c r="E353" s="71"/>
      <c r="F353" s="111" t="str">
        <f>IFERROR(IF(G353="","",VLOOKUP(G353,種名候補!$C$2:$D$41,2,0)),"")</f>
        <v/>
      </c>
      <c r="G353" s="72"/>
      <c r="H353" s="73"/>
      <c r="I353" s="69"/>
      <c r="J353" s="69"/>
      <c r="K353" s="74"/>
      <c r="L353" s="75"/>
      <c r="M353" s="75"/>
      <c r="N353" s="75"/>
      <c r="P353" s="329" t="str">
        <f t="shared" si="5"/>
        <v/>
      </c>
    </row>
    <row r="354" spans="1:16" s="40" customFormat="1" ht="12.3">
      <c r="A354" s="69"/>
      <c r="B354" s="69"/>
      <c r="C354" s="70"/>
      <c r="D354" s="70"/>
      <c r="E354" s="71"/>
      <c r="F354" s="111" t="str">
        <f>IFERROR(IF(G354="","",VLOOKUP(G354,種名候補!$C$2:$D$41,2,0)),"")</f>
        <v/>
      </c>
      <c r="G354" s="72"/>
      <c r="H354" s="73"/>
      <c r="I354" s="69"/>
      <c r="J354" s="69"/>
      <c r="K354" s="74"/>
      <c r="L354" s="75"/>
      <c r="M354" s="75"/>
      <c r="N354" s="75"/>
      <c r="P354" s="329" t="str">
        <f t="shared" si="5"/>
        <v/>
      </c>
    </row>
    <row r="355" spans="1:16" s="40" customFormat="1" ht="12.3">
      <c r="A355" s="69"/>
      <c r="B355" s="69"/>
      <c r="C355" s="70"/>
      <c r="D355" s="70"/>
      <c r="E355" s="71"/>
      <c r="F355" s="111" t="str">
        <f>IFERROR(IF(G355="","",VLOOKUP(G355,種名候補!$C$2:$D$41,2,0)),"")</f>
        <v/>
      </c>
      <c r="G355" s="72"/>
      <c r="H355" s="73"/>
      <c r="I355" s="69"/>
      <c r="J355" s="69"/>
      <c r="K355" s="74"/>
      <c r="L355" s="75"/>
      <c r="M355" s="75"/>
      <c r="N355" s="75"/>
      <c r="P355" s="329" t="str">
        <f t="shared" si="5"/>
        <v/>
      </c>
    </row>
    <row r="356" spans="1:16" s="40" customFormat="1" ht="12.3">
      <c r="A356" s="69"/>
      <c r="B356" s="69"/>
      <c r="C356" s="70"/>
      <c r="D356" s="70"/>
      <c r="E356" s="71"/>
      <c r="F356" s="111" t="str">
        <f>IFERROR(IF(G356="","",VLOOKUP(G356,種名候補!$C$2:$D$41,2,0)),"")</f>
        <v/>
      </c>
      <c r="G356" s="72"/>
      <c r="H356" s="73"/>
      <c r="I356" s="69"/>
      <c r="J356" s="69"/>
      <c r="K356" s="74"/>
      <c r="L356" s="75"/>
      <c r="M356" s="75"/>
      <c r="N356" s="75"/>
      <c r="P356" s="329" t="str">
        <f t="shared" si="5"/>
        <v/>
      </c>
    </row>
    <row r="357" spans="1:16" s="40" customFormat="1" ht="12.3">
      <c r="A357" s="69"/>
      <c r="B357" s="69"/>
      <c r="C357" s="70"/>
      <c r="D357" s="70"/>
      <c r="E357" s="71"/>
      <c r="F357" s="111" t="str">
        <f>IFERROR(IF(G357="","",VLOOKUP(G357,種名候補!$C$2:$D$41,2,0)),"")</f>
        <v/>
      </c>
      <c r="G357" s="72"/>
      <c r="H357" s="73"/>
      <c r="I357" s="69"/>
      <c r="J357" s="69"/>
      <c r="K357" s="74"/>
      <c r="L357" s="75"/>
      <c r="M357" s="75"/>
      <c r="N357" s="75"/>
      <c r="P357" s="329" t="str">
        <f t="shared" si="5"/>
        <v/>
      </c>
    </row>
    <row r="358" spans="1:16" s="40" customFormat="1" ht="12.3">
      <c r="A358" s="69"/>
      <c r="B358" s="69"/>
      <c r="C358" s="70"/>
      <c r="D358" s="70"/>
      <c r="E358" s="71"/>
      <c r="F358" s="111" t="str">
        <f>IFERROR(IF(G358="","",VLOOKUP(G358,種名候補!$C$2:$D$41,2,0)),"")</f>
        <v/>
      </c>
      <c r="G358" s="72"/>
      <c r="H358" s="73"/>
      <c r="I358" s="69"/>
      <c r="J358" s="69"/>
      <c r="K358" s="74"/>
      <c r="L358" s="75"/>
      <c r="M358" s="75"/>
      <c r="N358" s="75"/>
      <c r="P358" s="329" t="str">
        <f t="shared" si="5"/>
        <v/>
      </c>
    </row>
    <row r="359" spans="1:16" s="40" customFormat="1" ht="12.3">
      <c r="A359" s="69"/>
      <c r="B359" s="69"/>
      <c r="C359" s="70"/>
      <c r="D359" s="70"/>
      <c r="E359" s="71"/>
      <c r="F359" s="111" t="str">
        <f>IFERROR(IF(G359="","",VLOOKUP(G359,種名候補!$C$2:$D$41,2,0)),"")</f>
        <v/>
      </c>
      <c r="G359" s="72"/>
      <c r="H359" s="73"/>
      <c r="I359" s="69"/>
      <c r="J359" s="69"/>
      <c r="K359" s="74"/>
      <c r="L359" s="75"/>
      <c r="M359" s="75"/>
      <c r="N359" s="75"/>
      <c r="P359" s="329" t="str">
        <f t="shared" si="5"/>
        <v/>
      </c>
    </row>
    <row r="360" spans="1:16" s="40" customFormat="1" ht="12.3">
      <c r="A360" s="69"/>
      <c r="B360" s="69"/>
      <c r="C360" s="70"/>
      <c r="D360" s="70"/>
      <c r="E360" s="71"/>
      <c r="F360" s="111" t="str">
        <f>IFERROR(IF(G360="","",VLOOKUP(G360,種名候補!$C$2:$D$41,2,0)),"")</f>
        <v/>
      </c>
      <c r="G360" s="72"/>
      <c r="H360" s="73"/>
      <c r="I360" s="69"/>
      <c r="J360" s="69"/>
      <c r="K360" s="74"/>
      <c r="L360" s="75"/>
      <c r="M360" s="75"/>
      <c r="N360" s="75"/>
      <c r="P360" s="329" t="str">
        <f t="shared" si="5"/>
        <v/>
      </c>
    </row>
    <row r="361" spans="1:16" s="40" customFormat="1" ht="12.3">
      <c r="A361" s="69"/>
      <c r="B361" s="69"/>
      <c r="C361" s="70"/>
      <c r="D361" s="70"/>
      <c r="E361" s="71"/>
      <c r="F361" s="111" t="str">
        <f>IFERROR(IF(G361="","",VLOOKUP(G361,種名候補!$C$2:$D$41,2,0)),"")</f>
        <v/>
      </c>
      <c r="G361" s="72"/>
      <c r="H361" s="73"/>
      <c r="I361" s="69"/>
      <c r="J361" s="69"/>
      <c r="K361" s="74"/>
      <c r="L361" s="75"/>
      <c r="M361" s="75"/>
      <c r="N361" s="75"/>
      <c r="P361" s="329" t="str">
        <f t="shared" si="5"/>
        <v/>
      </c>
    </row>
    <row r="362" spans="1:16" s="40" customFormat="1" ht="12.3">
      <c r="A362" s="69"/>
      <c r="B362" s="69"/>
      <c r="C362" s="70"/>
      <c r="D362" s="70"/>
      <c r="E362" s="71"/>
      <c r="F362" s="111" t="str">
        <f>IFERROR(IF(G362="","",VLOOKUP(G362,種名候補!$C$2:$D$41,2,0)),"")</f>
        <v/>
      </c>
      <c r="G362" s="72"/>
      <c r="H362" s="73"/>
      <c r="I362" s="69"/>
      <c r="J362" s="69"/>
      <c r="K362" s="74"/>
      <c r="L362" s="75"/>
      <c r="M362" s="75"/>
      <c r="N362" s="75"/>
      <c r="P362" s="329" t="str">
        <f t="shared" si="5"/>
        <v/>
      </c>
    </row>
    <row r="363" spans="1:16" s="40" customFormat="1" ht="12.3">
      <c r="A363" s="69"/>
      <c r="B363" s="69"/>
      <c r="C363" s="70"/>
      <c r="D363" s="70"/>
      <c r="E363" s="71"/>
      <c r="F363" s="111" t="str">
        <f>IFERROR(IF(G363="","",VLOOKUP(G363,種名候補!$C$2:$D$41,2,0)),"")</f>
        <v/>
      </c>
      <c r="G363" s="72"/>
      <c r="H363" s="73"/>
      <c r="I363" s="69"/>
      <c r="J363" s="69"/>
      <c r="K363" s="74"/>
      <c r="L363" s="75"/>
      <c r="M363" s="75"/>
      <c r="N363" s="75"/>
      <c r="P363" s="329" t="str">
        <f t="shared" si="5"/>
        <v/>
      </c>
    </row>
    <row r="364" spans="1:16" s="40" customFormat="1" ht="12.3">
      <c r="A364" s="69"/>
      <c r="B364" s="69"/>
      <c r="C364" s="70"/>
      <c r="D364" s="70"/>
      <c r="E364" s="71"/>
      <c r="F364" s="111" t="str">
        <f>IFERROR(IF(G364="","",VLOOKUP(G364,種名候補!$C$2:$D$41,2,0)),"")</f>
        <v/>
      </c>
      <c r="G364" s="72"/>
      <c r="H364" s="73"/>
      <c r="I364" s="69"/>
      <c r="J364" s="69"/>
      <c r="K364" s="74"/>
      <c r="L364" s="75"/>
      <c r="M364" s="75"/>
      <c r="N364" s="75"/>
      <c r="P364" s="329" t="str">
        <f t="shared" si="5"/>
        <v/>
      </c>
    </row>
    <row r="365" spans="1:16" s="40" customFormat="1" ht="12.3">
      <c r="A365" s="69"/>
      <c r="B365" s="69"/>
      <c r="C365" s="70"/>
      <c r="D365" s="70"/>
      <c r="E365" s="71"/>
      <c r="F365" s="111" t="str">
        <f>IFERROR(IF(G365="","",VLOOKUP(G365,種名候補!$C$2:$D$41,2,0)),"")</f>
        <v/>
      </c>
      <c r="G365" s="72"/>
      <c r="H365" s="73"/>
      <c r="I365" s="69"/>
      <c r="J365" s="69"/>
      <c r="K365" s="74"/>
      <c r="L365" s="75"/>
      <c r="M365" s="75"/>
      <c r="N365" s="75"/>
      <c r="P365" s="329" t="str">
        <f t="shared" si="5"/>
        <v/>
      </c>
    </row>
    <row r="366" spans="1:16" s="40" customFormat="1" ht="12.3">
      <c r="A366" s="69"/>
      <c r="B366" s="69"/>
      <c r="C366" s="70"/>
      <c r="D366" s="70"/>
      <c r="E366" s="71"/>
      <c r="F366" s="111" t="str">
        <f>IFERROR(IF(G366="","",VLOOKUP(G366,種名候補!$C$2:$D$41,2,0)),"")</f>
        <v/>
      </c>
      <c r="G366" s="72"/>
      <c r="H366" s="73"/>
      <c r="I366" s="69"/>
      <c r="J366" s="69"/>
      <c r="K366" s="74"/>
      <c r="L366" s="75"/>
      <c r="M366" s="75"/>
      <c r="N366" s="75"/>
      <c r="P366" s="329" t="str">
        <f t="shared" si="5"/>
        <v/>
      </c>
    </row>
    <row r="367" spans="1:16" s="40" customFormat="1" ht="12.3">
      <c r="A367" s="69"/>
      <c r="B367" s="69"/>
      <c r="C367" s="70"/>
      <c r="D367" s="70"/>
      <c r="E367" s="71"/>
      <c r="F367" s="111" t="str">
        <f>IFERROR(IF(G367="","",VLOOKUP(G367,種名候補!$C$2:$D$41,2,0)),"")</f>
        <v/>
      </c>
      <c r="G367" s="72"/>
      <c r="H367" s="73"/>
      <c r="I367" s="69"/>
      <c r="J367" s="69"/>
      <c r="K367" s="74"/>
      <c r="L367" s="75"/>
      <c r="M367" s="75"/>
      <c r="N367" s="75"/>
      <c r="P367" s="329" t="str">
        <f t="shared" si="5"/>
        <v/>
      </c>
    </row>
    <row r="368" spans="1:16" s="40" customFormat="1" ht="12.3">
      <c r="A368" s="69"/>
      <c r="B368" s="69"/>
      <c r="C368" s="70"/>
      <c r="D368" s="70"/>
      <c r="E368" s="71"/>
      <c r="F368" s="111" t="str">
        <f>IFERROR(IF(G368="","",VLOOKUP(G368,種名候補!$C$2:$D$41,2,0)),"")</f>
        <v/>
      </c>
      <c r="G368" s="72"/>
      <c r="H368" s="73"/>
      <c r="I368" s="69"/>
      <c r="J368" s="69"/>
      <c r="K368" s="74"/>
      <c r="L368" s="75"/>
      <c r="M368" s="75"/>
      <c r="N368" s="75"/>
      <c r="P368" s="329" t="str">
        <f t="shared" si="5"/>
        <v/>
      </c>
    </row>
    <row r="369" spans="1:16" s="40" customFormat="1" ht="12.3">
      <c r="A369" s="69"/>
      <c r="B369" s="69"/>
      <c r="C369" s="70"/>
      <c r="D369" s="70"/>
      <c r="E369" s="71"/>
      <c r="F369" s="111" t="str">
        <f>IFERROR(IF(G369="","",VLOOKUP(G369,種名候補!$C$2:$D$41,2,0)),"")</f>
        <v/>
      </c>
      <c r="G369" s="72"/>
      <c r="H369" s="73"/>
      <c r="I369" s="69"/>
      <c r="J369" s="69"/>
      <c r="K369" s="74"/>
      <c r="L369" s="75"/>
      <c r="M369" s="75"/>
      <c r="N369" s="75"/>
      <c r="P369" s="329" t="str">
        <f t="shared" si="5"/>
        <v/>
      </c>
    </row>
    <row r="370" spans="1:16" s="40" customFormat="1" ht="12.3">
      <c r="A370" s="69"/>
      <c r="B370" s="69"/>
      <c r="C370" s="70"/>
      <c r="D370" s="70"/>
      <c r="E370" s="71"/>
      <c r="F370" s="111" t="str">
        <f>IFERROR(IF(G370="","",VLOOKUP(G370,種名候補!$C$2:$D$41,2,0)),"")</f>
        <v/>
      </c>
      <c r="G370" s="72"/>
      <c r="H370" s="73"/>
      <c r="I370" s="69"/>
      <c r="J370" s="69"/>
      <c r="K370" s="74"/>
      <c r="L370" s="75"/>
      <c r="M370" s="75"/>
      <c r="N370" s="75"/>
      <c r="P370" s="329" t="str">
        <f t="shared" si="5"/>
        <v/>
      </c>
    </row>
    <row r="371" spans="1:16" s="40" customFormat="1" ht="12.3">
      <c r="A371" s="69"/>
      <c r="B371" s="69"/>
      <c r="C371" s="70"/>
      <c r="D371" s="70"/>
      <c r="E371" s="71"/>
      <c r="F371" s="111" t="str">
        <f>IFERROR(IF(G371="","",VLOOKUP(G371,種名候補!$C$2:$D$41,2,0)),"")</f>
        <v/>
      </c>
      <c r="G371" s="72"/>
      <c r="H371" s="73"/>
      <c r="I371" s="69"/>
      <c r="J371" s="69"/>
      <c r="K371" s="74"/>
      <c r="L371" s="75"/>
      <c r="M371" s="75"/>
      <c r="N371" s="75"/>
      <c r="P371" s="329" t="str">
        <f t="shared" si="5"/>
        <v/>
      </c>
    </row>
    <row r="372" spans="1:16" s="40" customFormat="1" ht="12.3">
      <c r="A372" s="69"/>
      <c r="B372" s="69"/>
      <c r="C372" s="70"/>
      <c r="D372" s="70"/>
      <c r="E372" s="71"/>
      <c r="F372" s="111" t="str">
        <f>IFERROR(IF(G372="","",VLOOKUP(G372,種名候補!$C$2:$D$41,2,0)),"")</f>
        <v/>
      </c>
      <c r="G372" s="72"/>
      <c r="H372" s="73"/>
      <c r="I372" s="69"/>
      <c r="J372" s="69"/>
      <c r="K372" s="74"/>
      <c r="L372" s="75"/>
      <c r="M372" s="75"/>
      <c r="N372" s="75"/>
      <c r="P372" s="329" t="str">
        <f t="shared" si="5"/>
        <v/>
      </c>
    </row>
    <row r="373" spans="1:16" s="40" customFormat="1" ht="12.3">
      <c r="A373" s="69"/>
      <c r="B373" s="69"/>
      <c r="C373" s="70"/>
      <c r="D373" s="70"/>
      <c r="E373" s="71"/>
      <c r="F373" s="111" t="str">
        <f>IFERROR(IF(G373="","",VLOOKUP(G373,種名候補!$C$2:$D$41,2,0)),"")</f>
        <v/>
      </c>
      <c r="G373" s="72"/>
      <c r="H373" s="73"/>
      <c r="I373" s="69"/>
      <c r="J373" s="69"/>
      <c r="K373" s="74"/>
      <c r="L373" s="75"/>
      <c r="M373" s="75"/>
      <c r="N373" s="75"/>
      <c r="P373" s="329" t="str">
        <f t="shared" si="5"/>
        <v/>
      </c>
    </row>
    <row r="374" spans="1:16" s="40" customFormat="1" ht="12.3">
      <c r="A374" s="69"/>
      <c r="B374" s="69"/>
      <c r="C374" s="70"/>
      <c r="D374" s="70"/>
      <c r="E374" s="71"/>
      <c r="F374" s="111" t="str">
        <f>IFERROR(IF(G374="","",VLOOKUP(G374,種名候補!$C$2:$D$41,2,0)),"")</f>
        <v/>
      </c>
      <c r="G374" s="72"/>
      <c r="H374" s="73"/>
      <c r="I374" s="69"/>
      <c r="J374" s="69"/>
      <c r="K374" s="74"/>
      <c r="L374" s="75"/>
      <c r="M374" s="75"/>
      <c r="N374" s="75"/>
      <c r="P374" s="329" t="str">
        <f t="shared" si="5"/>
        <v/>
      </c>
    </row>
    <row r="375" spans="1:16" s="40" customFormat="1" ht="12.3">
      <c r="A375" s="69"/>
      <c r="B375" s="69"/>
      <c r="C375" s="70"/>
      <c r="D375" s="70"/>
      <c r="E375" s="71"/>
      <c r="F375" s="111" t="str">
        <f>IFERROR(IF(G375="","",VLOOKUP(G375,種名候補!$C$2:$D$41,2,0)),"")</f>
        <v/>
      </c>
      <c r="G375" s="72"/>
      <c r="H375" s="73"/>
      <c r="I375" s="69"/>
      <c r="J375" s="69"/>
      <c r="K375" s="74"/>
      <c r="L375" s="75"/>
      <c r="M375" s="75"/>
      <c r="N375" s="75"/>
      <c r="P375" s="329" t="str">
        <f t="shared" si="5"/>
        <v/>
      </c>
    </row>
    <row r="376" spans="1:16" s="40" customFormat="1" ht="12.3">
      <c r="A376" s="69"/>
      <c r="B376" s="69"/>
      <c r="C376" s="70"/>
      <c r="D376" s="70"/>
      <c r="E376" s="71"/>
      <c r="F376" s="111" t="str">
        <f>IFERROR(IF(G376="","",VLOOKUP(G376,種名候補!$C$2:$D$41,2,0)),"")</f>
        <v/>
      </c>
      <c r="G376" s="72"/>
      <c r="H376" s="73"/>
      <c r="I376" s="69"/>
      <c r="J376" s="69"/>
      <c r="K376" s="74"/>
      <c r="L376" s="75"/>
      <c r="M376" s="75"/>
      <c r="N376" s="75"/>
      <c r="P376" s="329" t="str">
        <f t="shared" si="5"/>
        <v/>
      </c>
    </row>
    <row r="377" spans="1:16" s="40" customFormat="1" ht="12.3">
      <c r="A377" s="69"/>
      <c r="B377" s="69"/>
      <c r="C377" s="70"/>
      <c r="D377" s="70"/>
      <c r="E377" s="71"/>
      <c r="F377" s="111" t="str">
        <f>IFERROR(IF(G377="","",VLOOKUP(G377,種名候補!$C$2:$D$41,2,0)),"")</f>
        <v/>
      </c>
      <c r="G377" s="72"/>
      <c r="H377" s="73"/>
      <c r="I377" s="69"/>
      <c r="J377" s="69"/>
      <c r="K377" s="74"/>
      <c r="L377" s="75"/>
      <c r="M377" s="75"/>
      <c r="N377" s="75"/>
      <c r="P377" s="329" t="str">
        <f t="shared" si="5"/>
        <v/>
      </c>
    </row>
    <row r="378" spans="1:16" s="40" customFormat="1" ht="12.3">
      <c r="A378" s="69"/>
      <c r="B378" s="69"/>
      <c r="C378" s="70"/>
      <c r="D378" s="70"/>
      <c r="E378" s="71"/>
      <c r="F378" s="111" t="str">
        <f>IFERROR(IF(G378="","",VLOOKUP(G378,種名候補!$C$2:$D$41,2,0)),"")</f>
        <v/>
      </c>
      <c r="G378" s="72"/>
      <c r="H378" s="73"/>
      <c r="I378" s="69"/>
      <c r="J378" s="69"/>
      <c r="K378" s="74"/>
      <c r="L378" s="75"/>
      <c r="M378" s="75"/>
      <c r="N378" s="75"/>
      <c r="P378" s="329" t="str">
        <f t="shared" si="5"/>
        <v/>
      </c>
    </row>
    <row r="379" spans="1:16" s="40" customFormat="1" ht="12.3">
      <c r="A379" s="69"/>
      <c r="B379" s="69"/>
      <c r="C379" s="70"/>
      <c r="D379" s="70"/>
      <c r="E379" s="71"/>
      <c r="F379" s="111" t="str">
        <f>IFERROR(IF(G379="","",VLOOKUP(G379,種名候補!$C$2:$D$41,2,0)),"")</f>
        <v/>
      </c>
      <c r="G379" s="72"/>
      <c r="H379" s="73"/>
      <c r="I379" s="69"/>
      <c r="J379" s="69"/>
      <c r="K379" s="74"/>
      <c r="L379" s="75"/>
      <c r="M379" s="75"/>
      <c r="N379" s="75"/>
      <c r="P379" s="329" t="str">
        <f t="shared" si="5"/>
        <v/>
      </c>
    </row>
    <row r="380" spans="1:16" s="40" customFormat="1" ht="12.3">
      <c r="A380" s="69"/>
      <c r="B380" s="69"/>
      <c r="C380" s="70"/>
      <c r="D380" s="70"/>
      <c r="E380" s="71"/>
      <c r="F380" s="111" t="str">
        <f>IFERROR(IF(G380="","",VLOOKUP(G380,種名候補!$C$2:$D$41,2,0)),"")</f>
        <v/>
      </c>
      <c r="G380" s="72"/>
      <c r="H380" s="73"/>
      <c r="I380" s="69"/>
      <c r="J380" s="69"/>
      <c r="K380" s="74"/>
      <c r="L380" s="75"/>
      <c r="M380" s="75"/>
      <c r="N380" s="75"/>
      <c r="P380" s="329" t="str">
        <f t="shared" si="5"/>
        <v/>
      </c>
    </row>
    <row r="381" spans="1:16" s="40" customFormat="1" ht="12.3">
      <c r="A381" s="69"/>
      <c r="B381" s="69"/>
      <c r="C381" s="70"/>
      <c r="D381" s="70"/>
      <c r="E381" s="71"/>
      <c r="F381" s="111" t="str">
        <f>IFERROR(IF(G381="","",VLOOKUP(G381,種名候補!$C$2:$D$41,2,0)),"")</f>
        <v/>
      </c>
      <c r="G381" s="72"/>
      <c r="H381" s="73"/>
      <c r="I381" s="69"/>
      <c r="J381" s="69"/>
      <c r="K381" s="74"/>
      <c r="L381" s="75"/>
      <c r="M381" s="75"/>
      <c r="N381" s="75"/>
      <c r="P381" s="329" t="str">
        <f t="shared" si="5"/>
        <v/>
      </c>
    </row>
    <row r="382" spans="1:16" s="40" customFormat="1" ht="12.3">
      <c r="A382" s="69"/>
      <c r="B382" s="69"/>
      <c r="C382" s="70"/>
      <c r="D382" s="70"/>
      <c r="E382" s="71"/>
      <c r="F382" s="111" t="str">
        <f>IFERROR(IF(G382="","",VLOOKUP(G382,種名候補!$C$2:$D$41,2,0)),"")</f>
        <v/>
      </c>
      <c r="G382" s="72"/>
      <c r="H382" s="73"/>
      <c r="I382" s="69"/>
      <c r="J382" s="69"/>
      <c r="K382" s="74"/>
      <c r="L382" s="75"/>
      <c r="M382" s="75"/>
      <c r="N382" s="75"/>
      <c r="P382" s="329" t="str">
        <f t="shared" si="5"/>
        <v/>
      </c>
    </row>
    <row r="383" spans="1:16" s="40" customFormat="1" ht="12.3">
      <c r="A383" s="69"/>
      <c r="B383" s="69"/>
      <c r="C383" s="70"/>
      <c r="D383" s="70"/>
      <c r="E383" s="71"/>
      <c r="F383" s="111" t="str">
        <f>IFERROR(IF(G383="","",VLOOKUP(G383,種名候補!$C$2:$D$41,2,0)),"")</f>
        <v/>
      </c>
      <c r="G383" s="72"/>
      <c r="H383" s="73"/>
      <c r="I383" s="69"/>
      <c r="J383" s="69"/>
      <c r="K383" s="74"/>
      <c r="L383" s="75"/>
      <c r="M383" s="75"/>
      <c r="N383" s="75"/>
      <c r="P383" s="329" t="str">
        <f t="shared" si="5"/>
        <v/>
      </c>
    </row>
    <row r="384" spans="1:16" s="40" customFormat="1" ht="12.3">
      <c r="A384" s="69"/>
      <c r="B384" s="69"/>
      <c r="C384" s="70"/>
      <c r="D384" s="70"/>
      <c r="E384" s="71"/>
      <c r="F384" s="111" t="str">
        <f>IFERROR(IF(G384="","",VLOOKUP(G384,種名候補!$C$2:$D$41,2,0)),"")</f>
        <v/>
      </c>
      <c r="G384" s="72"/>
      <c r="H384" s="73"/>
      <c r="I384" s="69"/>
      <c r="J384" s="69"/>
      <c r="K384" s="74"/>
      <c r="L384" s="75"/>
      <c r="M384" s="75"/>
      <c r="N384" s="75"/>
      <c r="P384" s="329" t="str">
        <f t="shared" si="5"/>
        <v/>
      </c>
    </row>
    <row r="385" spans="1:16" s="40" customFormat="1" ht="12.3">
      <c r="A385" s="69"/>
      <c r="B385" s="69"/>
      <c r="C385" s="70"/>
      <c r="D385" s="70"/>
      <c r="E385" s="71"/>
      <c r="F385" s="111" t="str">
        <f>IFERROR(IF(G385="","",VLOOKUP(G385,種名候補!$C$2:$D$41,2,0)),"")</f>
        <v/>
      </c>
      <c r="G385" s="72"/>
      <c r="H385" s="73"/>
      <c r="I385" s="69"/>
      <c r="J385" s="69"/>
      <c r="K385" s="74"/>
      <c r="L385" s="75"/>
      <c r="M385" s="75"/>
      <c r="N385" s="75"/>
      <c r="P385" s="329" t="str">
        <f t="shared" si="5"/>
        <v/>
      </c>
    </row>
    <row r="386" spans="1:16" s="40" customFormat="1" ht="12.3">
      <c r="A386" s="69"/>
      <c r="B386" s="69"/>
      <c r="C386" s="70"/>
      <c r="D386" s="70"/>
      <c r="E386" s="71"/>
      <c r="F386" s="111" t="str">
        <f>IFERROR(IF(G386="","",VLOOKUP(G386,種名候補!$C$2:$D$41,2,0)),"")</f>
        <v/>
      </c>
      <c r="G386" s="72"/>
      <c r="H386" s="73"/>
      <c r="I386" s="69"/>
      <c r="J386" s="69"/>
      <c r="K386" s="74"/>
      <c r="L386" s="75"/>
      <c r="M386" s="75"/>
      <c r="N386" s="75"/>
      <c r="P386" s="329" t="str">
        <f t="shared" si="5"/>
        <v/>
      </c>
    </row>
    <row r="387" spans="1:16" s="40" customFormat="1" ht="12.3">
      <c r="A387" s="69"/>
      <c r="B387" s="69"/>
      <c r="C387" s="70"/>
      <c r="D387" s="70"/>
      <c r="E387" s="71"/>
      <c r="F387" s="111" t="str">
        <f>IFERROR(IF(G387="","",VLOOKUP(G387,種名候補!$C$2:$D$41,2,0)),"")</f>
        <v/>
      </c>
      <c r="G387" s="72"/>
      <c r="H387" s="73"/>
      <c r="I387" s="69"/>
      <c r="J387" s="69"/>
      <c r="K387" s="74"/>
      <c r="L387" s="75"/>
      <c r="M387" s="75"/>
      <c r="N387" s="75"/>
      <c r="P387" s="329" t="str">
        <f t="shared" si="5"/>
        <v/>
      </c>
    </row>
    <row r="388" spans="1:16" s="40" customFormat="1" ht="12.3">
      <c r="A388" s="69"/>
      <c r="B388" s="69"/>
      <c r="C388" s="70"/>
      <c r="D388" s="70"/>
      <c r="E388" s="71"/>
      <c r="F388" s="111" t="str">
        <f>IFERROR(IF(G388="","",VLOOKUP(G388,種名候補!$C$2:$D$41,2,0)),"")</f>
        <v/>
      </c>
      <c r="G388" s="72"/>
      <c r="H388" s="73"/>
      <c r="I388" s="69"/>
      <c r="J388" s="69"/>
      <c r="K388" s="74"/>
      <c r="L388" s="75"/>
      <c r="M388" s="75"/>
      <c r="N388" s="75"/>
      <c r="P388" s="329" t="str">
        <f t="shared" si="5"/>
        <v/>
      </c>
    </row>
    <row r="389" spans="1:16" s="40" customFormat="1" ht="12.3">
      <c r="A389" s="69"/>
      <c r="B389" s="69"/>
      <c r="C389" s="70"/>
      <c r="D389" s="70"/>
      <c r="E389" s="71"/>
      <c r="F389" s="111" t="str">
        <f>IFERROR(IF(G389="","",VLOOKUP(G389,種名候補!$C$2:$D$41,2,0)),"")</f>
        <v/>
      </c>
      <c r="G389" s="72"/>
      <c r="H389" s="73"/>
      <c r="I389" s="69"/>
      <c r="J389" s="69"/>
      <c r="K389" s="74"/>
      <c r="L389" s="75"/>
      <c r="M389" s="75"/>
      <c r="N389" s="75"/>
      <c r="P389" s="329" t="str">
        <f t="shared" si="5"/>
        <v/>
      </c>
    </row>
    <row r="390" spans="1:16" s="40" customFormat="1" ht="12.3">
      <c r="A390" s="69"/>
      <c r="B390" s="69"/>
      <c r="C390" s="70"/>
      <c r="D390" s="70"/>
      <c r="E390" s="71"/>
      <c r="F390" s="111" t="str">
        <f>IFERROR(IF(G390="","",VLOOKUP(G390,種名候補!$C$2:$D$41,2,0)),"")</f>
        <v/>
      </c>
      <c r="G390" s="72"/>
      <c r="H390" s="73"/>
      <c r="I390" s="69"/>
      <c r="J390" s="69"/>
      <c r="K390" s="74"/>
      <c r="L390" s="75"/>
      <c r="M390" s="75"/>
      <c r="N390" s="75"/>
      <c r="P390" s="329" t="str">
        <f t="shared" si="5"/>
        <v/>
      </c>
    </row>
    <row r="391" spans="1:16" s="40" customFormat="1" ht="12.3">
      <c r="A391" s="69"/>
      <c r="B391" s="69"/>
      <c r="C391" s="70"/>
      <c r="D391" s="70"/>
      <c r="E391" s="71"/>
      <c r="F391" s="111" t="str">
        <f>IFERROR(IF(G391="","",VLOOKUP(G391,種名候補!$C$2:$D$41,2,0)),"")</f>
        <v/>
      </c>
      <c r="G391" s="72"/>
      <c r="H391" s="73"/>
      <c r="I391" s="69"/>
      <c r="J391" s="69"/>
      <c r="K391" s="74"/>
      <c r="L391" s="75"/>
      <c r="M391" s="75"/>
      <c r="N391" s="75"/>
      <c r="P391" s="329" t="str">
        <f t="shared" si="5"/>
        <v/>
      </c>
    </row>
    <row r="392" spans="1:16" s="40" customFormat="1" ht="12.3">
      <c r="A392" s="69"/>
      <c r="B392" s="69"/>
      <c r="C392" s="70"/>
      <c r="D392" s="70"/>
      <c r="E392" s="71"/>
      <c r="F392" s="111" t="str">
        <f>IFERROR(IF(G392="","",VLOOKUP(G392,種名候補!$C$2:$D$41,2,0)),"")</f>
        <v/>
      </c>
      <c r="G392" s="72"/>
      <c r="H392" s="73"/>
      <c r="I392" s="69"/>
      <c r="J392" s="69"/>
      <c r="K392" s="74"/>
      <c r="L392" s="75"/>
      <c r="M392" s="75"/>
      <c r="N392" s="75"/>
      <c r="P392" s="329" t="str">
        <f t="shared" si="5"/>
        <v/>
      </c>
    </row>
    <row r="393" spans="1:16" s="40" customFormat="1" ht="12.3">
      <c r="A393" s="69"/>
      <c r="B393" s="69"/>
      <c r="C393" s="70"/>
      <c r="D393" s="70"/>
      <c r="E393" s="71"/>
      <c r="F393" s="111" t="str">
        <f>IFERROR(IF(G393="","",VLOOKUP(G393,種名候補!$C$2:$D$41,2,0)),"")</f>
        <v/>
      </c>
      <c r="G393" s="72"/>
      <c r="H393" s="73"/>
      <c r="I393" s="69"/>
      <c r="J393" s="69"/>
      <c r="K393" s="74"/>
      <c r="L393" s="75"/>
      <c r="M393" s="75"/>
      <c r="N393" s="75"/>
      <c r="P393" s="329" t="str">
        <f t="shared" si="5"/>
        <v/>
      </c>
    </row>
    <row r="394" spans="1:16" s="40" customFormat="1" ht="12.3">
      <c r="A394" s="69"/>
      <c r="B394" s="69"/>
      <c r="C394" s="70"/>
      <c r="D394" s="70"/>
      <c r="E394" s="71"/>
      <c r="F394" s="111" t="str">
        <f>IFERROR(IF(G394="","",VLOOKUP(G394,種名候補!$C$2:$D$41,2,0)),"")</f>
        <v/>
      </c>
      <c r="G394" s="72"/>
      <c r="H394" s="73"/>
      <c r="I394" s="69"/>
      <c r="J394" s="69"/>
      <c r="K394" s="74"/>
      <c r="L394" s="75"/>
      <c r="M394" s="75"/>
      <c r="N394" s="75"/>
      <c r="P394" s="329" t="str">
        <f t="shared" ref="P394:P457" si="6">IF(COUNTA(A394:E394,G394:J394)=0,"",IF(OR(COUNTA(A394:E394,G394,I394)&lt;7,AND(HOUR(E394)=0,MINUTE(E394)=0)),1,0))</f>
        <v/>
      </c>
    </row>
    <row r="395" spans="1:16" s="40" customFormat="1" ht="12.3">
      <c r="A395" s="69"/>
      <c r="B395" s="69"/>
      <c r="C395" s="70"/>
      <c r="D395" s="70"/>
      <c r="E395" s="71"/>
      <c r="F395" s="111" t="str">
        <f>IFERROR(IF(G395="","",VLOOKUP(G395,種名候補!$C$2:$D$41,2,0)),"")</f>
        <v/>
      </c>
      <c r="G395" s="72"/>
      <c r="H395" s="73"/>
      <c r="I395" s="69"/>
      <c r="J395" s="69"/>
      <c r="K395" s="74"/>
      <c r="L395" s="75"/>
      <c r="M395" s="75"/>
      <c r="N395" s="75"/>
      <c r="P395" s="329" t="str">
        <f t="shared" si="6"/>
        <v/>
      </c>
    </row>
    <row r="396" spans="1:16" s="40" customFormat="1" ht="12.3">
      <c r="A396" s="69"/>
      <c r="B396" s="69"/>
      <c r="C396" s="70"/>
      <c r="D396" s="70"/>
      <c r="E396" s="71"/>
      <c r="F396" s="111" t="str">
        <f>IFERROR(IF(G396="","",VLOOKUP(G396,種名候補!$C$2:$D$41,2,0)),"")</f>
        <v/>
      </c>
      <c r="G396" s="72"/>
      <c r="H396" s="73"/>
      <c r="I396" s="69"/>
      <c r="J396" s="69"/>
      <c r="K396" s="74"/>
      <c r="L396" s="75"/>
      <c r="M396" s="75"/>
      <c r="N396" s="75"/>
      <c r="P396" s="329" t="str">
        <f t="shared" si="6"/>
        <v/>
      </c>
    </row>
    <row r="397" spans="1:16" s="40" customFormat="1" ht="12.3">
      <c r="A397" s="69"/>
      <c r="B397" s="69"/>
      <c r="C397" s="70"/>
      <c r="D397" s="70"/>
      <c r="E397" s="71"/>
      <c r="F397" s="111" t="str">
        <f>IFERROR(IF(G397="","",VLOOKUP(G397,種名候補!$C$2:$D$41,2,0)),"")</f>
        <v/>
      </c>
      <c r="G397" s="72"/>
      <c r="H397" s="73"/>
      <c r="I397" s="69"/>
      <c r="J397" s="69"/>
      <c r="K397" s="74"/>
      <c r="L397" s="75"/>
      <c r="M397" s="75"/>
      <c r="N397" s="75"/>
      <c r="P397" s="329" t="str">
        <f t="shared" si="6"/>
        <v/>
      </c>
    </row>
    <row r="398" spans="1:16" s="40" customFormat="1" ht="12.3">
      <c r="A398" s="69"/>
      <c r="B398" s="69"/>
      <c r="C398" s="70"/>
      <c r="D398" s="70"/>
      <c r="E398" s="71"/>
      <c r="F398" s="111" t="str">
        <f>IFERROR(IF(G398="","",VLOOKUP(G398,種名候補!$C$2:$D$41,2,0)),"")</f>
        <v/>
      </c>
      <c r="G398" s="72"/>
      <c r="H398" s="73"/>
      <c r="I398" s="69"/>
      <c r="J398" s="69"/>
      <c r="K398" s="74"/>
      <c r="L398" s="75"/>
      <c r="M398" s="75"/>
      <c r="N398" s="75"/>
      <c r="P398" s="329" t="str">
        <f t="shared" si="6"/>
        <v/>
      </c>
    </row>
    <row r="399" spans="1:16" s="40" customFormat="1" ht="12.3">
      <c r="A399" s="69"/>
      <c r="B399" s="69"/>
      <c r="C399" s="70"/>
      <c r="D399" s="70"/>
      <c r="E399" s="71"/>
      <c r="F399" s="111" t="str">
        <f>IFERROR(IF(G399="","",VLOOKUP(G399,種名候補!$C$2:$D$41,2,0)),"")</f>
        <v/>
      </c>
      <c r="G399" s="72"/>
      <c r="H399" s="73"/>
      <c r="I399" s="69"/>
      <c r="J399" s="69"/>
      <c r="K399" s="74"/>
      <c r="L399" s="75"/>
      <c r="M399" s="75"/>
      <c r="N399" s="75"/>
      <c r="P399" s="329" t="str">
        <f t="shared" si="6"/>
        <v/>
      </c>
    </row>
    <row r="400" spans="1:16" s="40" customFormat="1" ht="12.3">
      <c r="A400" s="69"/>
      <c r="B400" s="69"/>
      <c r="C400" s="70"/>
      <c r="D400" s="70"/>
      <c r="E400" s="71"/>
      <c r="F400" s="111" t="str">
        <f>IFERROR(IF(G400="","",VLOOKUP(G400,種名候補!$C$2:$D$41,2,0)),"")</f>
        <v/>
      </c>
      <c r="G400" s="72"/>
      <c r="H400" s="73"/>
      <c r="I400" s="69"/>
      <c r="J400" s="69"/>
      <c r="K400" s="74"/>
      <c r="L400" s="75"/>
      <c r="M400" s="75"/>
      <c r="N400" s="75"/>
      <c r="P400" s="329" t="str">
        <f t="shared" si="6"/>
        <v/>
      </c>
    </row>
    <row r="401" spans="1:16" s="40" customFormat="1" ht="12.3">
      <c r="A401" s="69"/>
      <c r="B401" s="69"/>
      <c r="C401" s="70"/>
      <c r="D401" s="70"/>
      <c r="E401" s="71"/>
      <c r="F401" s="111" t="str">
        <f>IFERROR(IF(G401="","",VLOOKUP(G401,種名候補!$C$2:$D$41,2,0)),"")</f>
        <v/>
      </c>
      <c r="G401" s="72"/>
      <c r="H401" s="73"/>
      <c r="I401" s="69"/>
      <c r="J401" s="69"/>
      <c r="K401" s="74"/>
      <c r="L401" s="75"/>
      <c r="M401" s="75"/>
      <c r="N401" s="75"/>
      <c r="P401" s="329" t="str">
        <f t="shared" si="6"/>
        <v/>
      </c>
    </row>
    <row r="402" spans="1:16" s="40" customFormat="1" ht="12.3">
      <c r="A402" s="69"/>
      <c r="B402" s="69"/>
      <c r="C402" s="70"/>
      <c r="D402" s="70"/>
      <c r="E402" s="71"/>
      <c r="F402" s="111" t="str">
        <f>IFERROR(IF(G402="","",VLOOKUP(G402,種名候補!$C$2:$D$41,2,0)),"")</f>
        <v/>
      </c>
      <c r="G402" s="72"/>
      <c r="H402" s="73"/>
      <c r="I402" s="69"/>
      <c r="J402" s="69"/>
      <c r="K402" s="74"/>
      <c r="L402" s="75"/>
      <c r="M402" s="75"/>
      <c r="N402" s="75"/>
      <c r="P402" s="329" t="str">
        <f t="shared" si="6"/>
        <v/>
      </c>
    </row>
    <row r="403" spans="1:16" s="40" customFormat="1" ht="12.3">
      <c r="A403" s="69"/>
      <c r="B403" s="69"/>
      <c r="C403" s="70"/>
      <c r="D403" s="70"/>
      <c r="E403" s="71"/>
      <c r="F403" s="111" t="str">
        <f>IFERROR(IF(G403="","",VLOOKUP(G403,種名候補!$C$2:$D$41,2,0)),"")</f>
        <v/>
      </c>
      <c r="G403" s="72"/>
      <c r="H403" s="73"/>
      <c r="I403" s="69"/>
      <c r="J403" s="69"/>
      <c r="K403" s="74"/>
      <c r="L403" s="75"/>
      <c r="M403" s="75"/>
      <c r="N403" s="75"/>
      <c r="P403" s="329" t="str">
        <f t="shared" si="6"/>
        <v/>
      </c>
    </row>
    <row r="404" spans="1:16" s="40" customFormat="1" ht="12.3">
      <c r="A404" s="69"/>
      <c r="B404" s="69"/>
      <c r="C404" s="70"/>
      <c r="D404" s="70"/>
      <c r="E404" s="71"/>
      <c r="F404" s="111" t="str">
        <f>IFERROR(IF(G404="","",VLOOKUP(G404,種名候補!$C$2:$D$41,2,0)),"")</f>
        <v/>
      </c>
      <c r="G404" s="72"/>
      <c r="H404" s="73"/>
      <c r="I404" s="69"/>
      <c r="J404" s="69"/>
      <c r="K404" s="74"/>
      <c r="L404" s="75"/>
      <c r="M404" s="75"/>
      <c r="N404" s="75"/>
      <c r="P404" s="329" t="str">
        <f t="shared" si="6"/>
        <v/>
      </c>
    </row>
    <row r="405" spans="1:16" s="40" customFormat="1" ht="12.3">
      <c r="A405" s="69"/>
      <c r="B405" s="69"/>
      <c r="C405" s="70"/>
      <c r="D405" s="70"/>
      <c r="E405" s="71"/>
      <c r="F405" s="111" t="str">
        <f>IFERROR(IF(G405="","",VLOOKUP(G405,種名候補!$C$2:$D$41,2,0)),"")</f>
        <v/>
      </c>
      <c r="G405" s="72"/>
      <c r="H405" s="73"/>
      <c r="I405" s="69"/>
      <c r="J405" s="69"/>
      <c r="K405" s="74"/>
      <c r="L405" s="75"/>
      <c r="M405" s="75"/>
      <c r="N405" s="75"/>
      <c r="P405" s="329" t="str">
        <f t="shared" si="6"/>
        <v/>
      </c>
    </row>
    <row r="406" spans="1:16" s="40" customFormat="1" ht="12.3">
      <c r="A406" s="69"/>
      <c r="B406" s="69"/>
      <c r="C406" s="70"/>
      <c r="D406" s="70"/>
      <c r="E406" s="71"/>
      <c r="F406" s="111" t="str">
        <f>IFERROR(IF(G406="","",VLOOKUP(G406,種名候補!$C$2:$D$41,2,0)),"")</f>
        <v/>
      </c>
      <c r="G406" s="72"/>
      <c r="H406" s="73"/>
      <c r="I406" s="69"/>
      <c r="J406" s="69"/>
      <c r="K406" s="74"/>
      <c r="L406" s="75"/>
      <c r="M406" s="75"/>
      <c r="N406" s="75"/>
      <c r="P406" s="329" t="str">
        <f t="shared" si="6"/>
        <v/>
      </c>
    </row>
    <row r="407" spans="1:16" s="40" customFormat="1" ht="12.3">
      <c r="A407" s="69"/>
      <c r="B407" s="69"/>
      <c r="C407" s="70"/>
      <c r="D407" s="70"/>
      <c r="E407" s="71"/>
      <c r="F407" s="111" t="str">
        <f>IFERROR(IF(G407="","",VLOOKUP(G407,種名候補!$C$2:$D$41,2,0)),"")</f>
        <v/>
      </c>
      <c r="G407" s="72"/>
      <c r="H407" s="73"/>
      <c r="I407" s="69"/>
      <c r="J407" s="69"/>
      <c r="K407" s="74"/>
      <c r="L407" s="75"/>
      <c r="M407" s="75"/>
      <c r="N407" s="75"/>
      <c r="P407" s="329" t="str">
        <f t="shared" si="6"/>
        <v/>
      </c>
    </row>
    <row r="408" spans="1:16" s="40" customFormat="1" ht="12.3">
      <c r="A408" s="69"/>
      <c r="B408" s="69"/>
      <c r="C408" s="70"/>
      <c r="D408" s="70"/>
      <c r="E408" s="71"/>
      <c r="F408" s="111" t="str">
        <f>IFERROR(IF(G408="","",VLOOKUP(G408,種名候補!$C$2:$D$41,2,0)),"")</f>
        <v/>
      </c>
      <c r="G408" s="72"/>
      <c r="H408" s="73"/>
      <c r="I408" s="69"/>
      <c r="J408" s="69"/>
      <c r="K408" s="74"/>
      <c r="L408" s="75"/>
      <c r="M408" s="75"/>
      <c r="N408" s="75"/>
      <c r="P408" s="329" t="str">
        <f t="shared" si="6"/>
        <v/>
      </c>
    </row>
    <row r="409" spans="1:16" s="40" customFormat="1" ht="12.3">
      <c r="A409" s="69"/>
      <c r="B409" s="69"/>
      <c r="C409" s="70"/>
      <c r="D409" s="70"/>
      <c r="E409" s="71"/>
      <c r="F409" s="111" t="str">
        <f>IFERROR(IF(G409="","",VLOOKUP(G409,種名候補!$C$2:$D$41,2,0)),"")</f>
        <v/>
      </c>
      <c r="G409" s="72"/>
      <c r="H409" s="73"/>
      <c r="I409" s="69"/>
      <c r="J409" s="69"/>
      <c r="K409" s="74"/>
      <c r="L409" s="75"/>
      <c r="M409" s="75"/>
      <c r="N409" s="75"/>
      <c r="P409" s="329" t="str">
        <f t="shared" si="6"/>
        <v/>
      </c>
    </row>
    <row r="410" spans="1:16" s="40" customFormat="1" ht="12.3">
      <c r="A410" s="69"/>
      <c r="B410" s="69"/>
      <c r="C410" s="70"/>
      <c r="D410" s="70"/>
      <c r="E410" s="71"/>
      <c r="F410" s="111" t="str">
        <f>IFERROR(IF(G410="","",VLOOKUP(G410,種名候補!$C$2:$D$41,2,0)),"")</f>
        <v/>
      </c>
      <c r="G410" s="72"/>
      <c r="H410" s="73"/>
      <c r="I410" s="69"/>
      <c r="J410" s="69"/>
      <c r="K410" s="74"/>
      <c r="L410" s="75"/>
      <c r="M410" s="75"/>
      <c r="N410" s="75"/>
      <c r="P410" s="329" t="str">
        <f t="shared" si="6"/>
        <v/>
      </c>
    </row>
    <row r="411" spans="1:16" s="40" customFormat="1" ht="12.3">
      <c r="A411" s="69"/>
      <c r="B411" s="69"/>
      <c r="C411" s="70"/>
      <c r="D411" s="70"/>
      <c r="E411" s="71"/>
      <c r="F411" s="111" t="str">
        <f>IFERROR(IF(G411="","",VLOOKUP(G411,種名候補!$C$2:$D$41,2,0)),"")</f>
        <v/>
      </c>
      <c r="G411" s="72"/>
      <c r="H411" s="73"/>
      <c r="I411" s="69"/>
      <c r="J411" s="69"/>
      <c r="K411" s="74"/>
      <c r="L411" s="75"/>
      <c r="M411" s="75"/>
      <c r="N411" s="75"/>
      <c r="P411" s="329" t="str">
        <f t="shared" si="6"/>
        <v/>
      </c>
    </row>
    <row r="412" spans="1:16" s="40" customFormat="1" ht="12.3">
      <c r="A412" s="69"/>
      <c r="B412" s="69"/>
      <c r="C412" s="70"/>
      <c r="D412" s="70"/>
      <c r="E412" s="71"/>
      <c r="F412" s="111" t="str">
        <f>IFERROR(IF(G412="","",VLOOKUP(G412,種名候補!$C$2:$D$41,2,0)),"")</f>
        <v/>
      </c>
      <c r="G412" s="72"/>
      <c r="H412" s="73"/>
      <c r="I412" s="69"/>
      <c r="J412" s="69"/>
      <c r="K412" s="74"/>
      <c r="L412" s="75"/>
      <c r="M412" s="75"/>
      <c r="N412" s="75"/>
      <c r="P412" s="329" t="str">
        <f t="shared" si="6"/>
        <v/>
      </c>
    </row>
    <row r="413" spans="1:16" s="40" customFormat="1" ht="12.3">
      <c r="A413" s="69"/>
      <c r="B413" s="69"/>
      <c r="C413" s="70"/>
      <c r="D413" s="70"/>
      <c r="E413" s="71"/>
      <c r="F413" s="111" t="str">
        <f>IFERROR(IF(G413="","",VLOOKUP(G413,種名候補!$C$2:$D$41,2,0)),"")</f>
        <v/>
      </c>
      <c r="G413" s="72"/>
      <c r="H413" s="73"/>
      <c r="I413" s="69"/>
      <c r="J413" s="69"/>
      <c r="K413" s="74"/>
      <c r="L413" s="75"/>
      <c r="M413" s="75"/>
      <c r="N413" s="75"/>
      <c r="P413" s="329" t="str">
        <f t="shared" si="6"/>
        <v/>
      </c>
    </row>
    <row r="414" spans="1:16" s="40" customFormat="1" ht="12.3">
      <c r="A414" s="69"/>
      <c r="B414" s="69"/>
      <c r="C414" s="70"/>
      <c r="D414" s="70"/>
      <c r="E414" s="71"/>
      <c r="F414" s="111" t="str">
        <f>IFERROR(IF(G414="","",VLOOKUP(G414,種名候補!$C$2:$D$41,2,0)),"")</f>
        <v/>
      </c>
      <c r="G414" s="72"/>
      <c r="H414" s="73"/>
      <c r="I414" s="69"/>
      <c r="J414" s="69"/>
      <c r="K414" s="74"/>
      <c r="L414" s="75"/>
      <c r="M414" s="75"/>
      <c r="N414" s="75"/>
      <c r="P414" s="329" t="str">
        <f t="shared" si="6"/>
        <v/>
      </c>
    </row>
    <row r="415" spans="1:16" s="40" customFormat="1" ht="12.3">
      <c r="A415" s="69"/>
      <c r="B415" s="69"/>
      <c r="C415" s="70"/>
      <c r="D415" s="70"/>
      <c r="E415" s="71"/>
      <c r="F415" s="111" t="str">
        <f>IFERROR(IF(G415="","",VLOOKUP(G415,種名候補!$C$2:$D$41,2,0)),"")</f>
        <v/>
      </c>
      <c r="G415" s="72"/>
      <c r="H415" s="73"/>
      <c r="I415" s="69"/>
      <c r="J415" s="69"/>
      <c r="K415" s="74"/>
      <c r="L415" s="75"/>
      <c r="M415" s="75"/>
      <c r="N415" s="75"/>
      <c r="P415" s="329" t="str">
        <f t="shared" si="6"/>
        <v/>
      </c>
    </row>
    <row r="416" spans="1:16" s="40" customFormat="1" ht="12.3">
      <c r="A416" s="69"/>
      <c r="B416" s="69"/>
      <c r="C416" s="70"/>
      <c r="D416" s="70"/>
      <c r="E416" s="71"/>
      <c r="F416" s="111" t="str">
        <f>IFERROR(IF(G416="","",VLOOKUP(G416,種名候補!$C$2:$D$41,2,0)),"")</f>
        <v/>
      </c>
      <c r="G416" s="72"/>
      <c r="H416" s="73"/>
      <c r="I416" s="69"/>
      <c r="J416" s="69"/>
      <c r="K416" s="74"/>
      <c r="L416" s="75"/>
      <c r="M416" s="75"/>
      <c r="N416" s="75"/>
      <c r="P416" s="329" t="str">
        <f t="shared" si="6"/>
        <v/>
      </c>
    </row>
    <row r="417" spans="1:16" s="40" customFormat="1" ht="12.3">
      <c r="A417" s="69"/>
      <c r="B417" s="69"/>
      <c r="C417" s="70"/>
      <c r="D417" s="70"/>
      <c r="E417" s="71"/>
      <c r="F417" s="111" t="str">
        <f>IFERROR(IF(G417="","",VLOOKUP(G417,種名候補!$C$2:$D$41,2,0)),"")</f>
        <v/>
      </c>
      <c r="G417" s="72"/>
      <c r="H417" s="73"/>
      <c r="I417" s="69"/>
      <c r="J417" s="69"/>
      <c r="K417" s="74"/>
      <c r="L417" s="75"/>
      <c r="M417" s="75"/>
      <c r="N417" s="75"/>
      <c r="P417" s="329" t="str">
        <f t="shared" si="6"/>
        <v/>
      </c>
    </row>
    <row r="418" spans="1:16" s="40" customFormat="1" ht="12.3">
      <c r="A418" s="69"/>
      <c r="B418" s="69"/>
      <c r="C418" s="70"/>
      <c r="D418" s="70"/>
      <c r="E418" s="71"/>
      <c r="F418" s="111" t="str">
        <f>IFERROR(IF(G418="","",VLOOKUP(G418,種名候補!$C$2:$D$41,2,0)),"")</f>
        <v/>
      </c>
      <c r="G418" s="72"/>
      <c r="H418" s="73"/>
      <c r="I418" s="69"/>
      <c r="J418" s="69"/>
      <c r="K418" s="74"/>
      <c r="L418" s="75"/>
      <c r="M418" s="75"/>
      <c r="N418" s="75"/>
      <c r="P418" s="329" t="str">
        <f t="shared" si="6"/>
        <v/>
      </c>
    </row>
    <row r="419" spans="1:16" s="40" customFormat="1" ht="12.3">
      <c r="A419" s="69"/>
      <c r="B419" s="69"/>
      <c r="C419" s="70"/>
      <c r="D419" s="70"/>
      <c r="E419" s="71"/>
      <c r="F419" s="111" t="str">
        <f>IFERROR(IF(G419="","",VLOOKUP(G419,種名候補!$C$2:$D$41,2,0)),"")</f>
        <v/>
      </c>
      <c r="G419" s="72"/>
      <c r="H419" s="73"/>
      <c r="I419" s="69"/>
      <c r="J419" s="69"/>
      <c r="K419" s="74"/>
      <c r="L419" s="75"/>
      <c r="M419" s="75"/>
      <c r="N419" s="75"/>
      <c r="P419" s="329" t="str">
        <f t="shared" si="6"/>
        <v/>
      </c>
    </row>
    <row r="420" spans="1:16" s="40" customFormat="1" ht="12.3">
      <c r="A420" s="69"/>
      <c r="B420" s="69"/>
      <c r="C420" s="70"/>
      <c r="D420" s="70"/>
      <c r="E420" s="71"/>
      <c r="F420" s="111" t="str">
        <f>IFERROR(IF(G420="","",VLOOKUP(G420,種名候補!$C$2:$D$41,2,0)),"")</f>
        <v/>
      </c>
      <c r="G420" s="72"/>
      <c r="H420" s="73"/>
      <c r="I420" s="69"/>
      <c r="J420" s="69"/>
      <c r="K420" s="74"/>
      <c r="L420" s="75"/>
      <c r="M420" s="75"/>
      <c r="N420" s="75"/>
      <c r="P420" s="329" t="str">
        <f t="shared" si="6"/>
        <v/>
      </c>
    </row>
    <row r="421" spans="1:16" s="40" customFormat="1" ht="12.3">
      <c r="A421" s="69"/>
      <c r="B421" s="69"/>
      <c r="C421" s="70"/>
      <c r="D421" s="70"/>
      <c r="E421" s="71"/>
      <c r="F421" s="111" t="str">
        <f>IFERROR(IF(G421="","",VLOOKUP(G421,種名候補!$C$2:$D$41,2,0)),"")</f>
        <v/>
      </c>
      <c r="G421" s="72"/>
      <c r="H421" s="73"/>
      <c r="I421" s="69"/>
      <c r="J421" s="69"/>
      <c r="K421" s="74"/>
      <c r="L421" s="75"/>
      <c r="M421" s="75"/>
      <c r="N421" s="75"/>
      <c r="P421" s="329" t="str">
        <f t="shared" si="6"/>
        <v/>
      </c>
    </row>
    <row r="422" spans="1:16" s="40" customFormat="1" ht="12.3">
      <c r="A422" s="69"/>
      <c r="B422" s="69"/>
      <c r="C422" s="70"/>
      <c r="D422" s="70"/>
      <c r="E422" s="71"/>
      <c r="F422" s="111" t="str">
        <f>IFERROR(IF(G422="","",VLOOKUP(G422,種名候補!$C$2:$D$41,2,0)),"")</f>
        <v/>
      </c>
      <c r="G422" s="72"/>
      <c r="H422" s="73"/>
      <c r="I422" s="69"/>
      <c r="J422" s="69"/>
      <c r="K422" s="74"/>
      <c r="L422" s="75"/>
      <c r="M422" s="75"/>
      <c r="N422" s="75"/>
      <c r="P422" s="329" t="str">
        <f t="shared" si="6"/>
        <v/>
      </c>
    </row>
    <row r="423" spans="1:16" s="40" customFormat="1" ht="12.3">
      <c r="A423" s="69"/>
      <c r="B423" s="69"/>
      <c r="C423" s="70"/>
      <c r="D423" s="70"/>
      <c r="E423" s="71"/>
      <c r="F423" s="111" t="str">
        <f>IFERROR(IF(G423="","",VLOOKUP(G423,種名候補!$C$2:$D$41,2,0)),"")</f>
        <v/>
      </c>
      <c r="G423" s="72"/>
      <c r="H423" s="73"/>
      <c r="I423" s="69"/>
      <c r="J423" s="69"/>
      <c r="K423" s="74"/>
      <c r="L423" s="75"/>
      <c r="M423" s="75"/>
      <c r="N423" s="75"/>
      <c r="P423" s="329" t="str">
        <f t="shared" si="6"/>
        <v/>
      </c>
    </row>
    <row r="424" spans="1:16" s="40" customFormat="1" ht="12.3">
      <c r="A424" s="69"/>
      <c r="B424" s="69"/>
      <c r="C424" s="70"/>
      <c r="D424" s="70"/>
      <c r="E424" s="71"/>
      <c r="F424" s="111" t="str">
        <f>IFERROR(IF(G424="","",VLOOKUP(G424,種名候補!$C$2:$D$41,2,0)),"")</f>
        <v/>
      </c>
      <c r="G424" s="72"/>
      <c r="H424" s="73"/>
      <c r="I424" s="69"/>
      <c r="J424" s="69"/>
      <c r="K424" s="74"/>
      <c r="L424" s="75"/>
      <c r="M424" s="75"/>
      <c r="N424" s="75"/>
      <c r="P424" s="329" t="str">
        <f t="shared" si="6"/>
        <v/>
      </c>
    </row>
    <row r="425" spans="1:16" s="40" customFormat="1" ht="12.3">
      <c r="A425" s="69"/>
      <c r="B425" s="69"/>
      <c r="C425" s="70"/>
      <c r="D425" s="70"/>
      <c r="E425" s="71"/>
      <c r="F425" s="111" t="str">
        <f>IFERROR(IF(G425="","",VLOOKUP(G425,種名候補!$C$2:$D$41,2,0)),"")</f>
        <v/>
      </c>
      <c r="G425" s="72"/>
      <c r="H425" s="73"/>
      <c r="I425" s="69"/>
      <c r="J425" s="69"/>
      <c r="K425" s="74"/>
      <c r="L425" s="75"/>
      <c r="M425" s="75"/>
      <c r="N425" s="75"/>
      <c r="P425" s="329" t="str">
        <f t="shared" si="6"/>
        <v/>
      </c>
    </row>
    <row r="426" spans="1:16" s="40" customFormat="1" ht="12.3">
      <c r="A426" s="69"/>
      <c r="B426" s="69"/>
      <c r="C426" s="70"/>
      <c r="D426" s="70"/>
      <c r="E426" s="71"/>
      <c r="F426" s="111" t="str">
        <f>IFERROR(IF(G426="","",VLOOKUP(G426,種名候補!$C$2:$D$41,2,0)),"")</f>
        <v/>
      </c>
      <c r="G426" s="72"/>
      <c r="H426" s="73"/>
      <c r="I426" s="69"/>
      <c r="J426" s="69"/>
      <c r="K426" s="74"/>
      <c r="L426" s="75"/>
      <c r="M426" s="75"/>
      <c r="N426" s="75"/>
      <c r="P426" s="329" t="str">
        <f t="shared" si="6"/>
        <v/>
      </c>
    </row>
    <row r="427" spans="1:16" s="40" customFormat="1" ht="12.3">
      <c r="A427" s="69"/>
      <c r="B427" s="69"/>
      <c r="C427" s="70"/>
      <c r="D427" s="70"/>
      <c r="E427" s="71"/>
      <c r="F427" s="111" t="str">
        <f>IFERROR(IF(G427="","",VLOOKUP(G427,種名候補!$C$2:$D$41,2,0)),"")</f>
        <v/>
      </c>
      <c r="G427" s="72"/>
      <c r="H427" s="73"/>
      <c r="I427" s="69"/>
      <c r="J427" s="69"/>
      <c r="K427" s="74"/>
      <c r="L427" s="75"/>
      <c r="M427" s="75"/>
      <c r="N427" s="75"/>
      <c r="P427" s="329" t="str">
        <f t="shared" si="6"/>
        <v/>
      </c>
    </row>
    <row r="428" spans="1:16" s="40" customFormat="1" ht="12.3">
      <c r="A428" s="69"/>
      <c r="B428" s="69"/>
      <c r="C428" s="70"/>
      <c r="D428" s="70"/>
      <c r="E428" s="71"/>
      <c r="F428" s="111" t="str">
        <f>IFERROR(IF(G428="","",VLOOKUP(G428,種名候補!$C$2:$D$41,2,0)),"")</f>
        <v/>
      </c>
      <c r="G428" s="72"/>
      <c r="H428" s="73"/>
      <c r="I428" s="69"/>
      <c r="J428" s="69"/>
      <c r="K428" s="74"/>
      <c r="L428" s="75"/>
      <c r="M428" s="75"/>
      <c r="N428" s="75"/>
      <c r="P428" s="329" t="str">
        <f t="shared" si="6"/>
        <v/>
      </c>
    </row>
    <row r="429" spans="1:16" s="40" customFormat="1" ht="12.3">
      <c r="A429" s="69"/>
      <c r="B429" s="69"/>
      <c r="C429" s="70"/>
      <c r="D429" s="70"/>
      <c r="E429" s="71"/>
      <c r="F429" s="111" t="str">
        <f>IFERROR(IF(G429="","",VLOOKUP(G429,種名候補!$C$2:$D$41,2,0)),"")</f>
        <v/>
      </c>
      <c r="G429" s="72"/>
      <c r="H429" s="73"/>
      <c r="I429" s="69"/>
      <c r="J429" s="69"/>
      <c r="K429" s="74"/>
      <c r="L429" s="75"/>
      <c r="M429" s="75"/>
      <c r="N429" s="75"/>
      <c r="P429" s="329" t="str">
        <f t="shared" si="6"/>
        <v/>
      </c>
    </row>
    <row r="430" spans="1:16" s="40" customFormat="1" ht="12.3">
      <c r="A430" s="69"/>
      <c r="B430" s="69"/>
      <c r="C430" s="70"/>
      <c r="D430" s="70"/>
      <c r="E430" s="71"/>
      <c r="F430" s="111" t="str">
        <f>IFERROR(IF(G430="","",VLOOKUP(G430,種名候補!$C$2:$D$41,2,0)),"")</f>
        <v/>
      </c>
      <c r="G430" s="72"/>
      <c r="H430" s="73"/>
      <c r="I430" s="69"/>
      <c r="J430" s="69"/>
      <c r="K430" s="74"/>
      <c r="L430" s="75"/>
      <c r="M430" s="75"/>
      <c r="N430" s="75"/>
      <c r="P430" s="329" t="str">
        <f t="shared" si="6"/>
        <v/>
      </c>
    </row>
    <row r="431" spans="1:16" s="40" customFormat="1" ht="12.3">
      <c r="A431" s="69"/>
      <c r="B431" s="69"/>
      <c r="C431" s="70"/>
      <c r="D431" s="70"/>
      <c r="E431" s="71"/>
      <c r="F431" s="111" t="str">
        <f>IFERROR(IF(G431="","",VLOOKUP(G431,種名候補!$C$2:$D$41,2,0)),"")</f>
        <v/>
      </c>
      <c r="G431" s="72"/>
      <c r="H431" s="73"/>
      <c r="I431" s="69"/>
      <c r="J431" s="69"/>
      <c r="K431" s="74"/>
      <c r="L431" s="75"/>
      <c r="M431" s="75"/>
      <c r="N431" s="75"/>
      <c r="P431" s="329" t="str">
        <f t="shared" si="6"/>
        <v/>
      </c>
    </row>
    <row r="432" spans="1:16" s="40" customFormat="1" ht="12.3">
      <c r="A432" s="69"/>
      <c r="B432" s="69"/>
      <c r="C432" s="70"/>
      <c r="D432" s="70"/>
      <c r="E432" s="71"/>
      <c r="F432" s="111" t="str">
        <f>IFERROR(IF(G432="","",VLOOKUP(G432,種名候補!$C$2:$D$41,2,0)),"")</f>
        <v/>
      </c>
      <c r="G432" s="72"/>
      <c r="H432" s="73"/>
      <c r="I432" s="69"/>
      <c r="J432" s="69"/>
      <c r="K432" s="74"/>
      <c r="L432" s="75"/>
      <c r="M432" s="75"/>
      <c r="N432" s="75"/>
      <c r="P432" s="329" t="str">
        <f t="shared" si="6"/>
        <v/>
      </c>
    </row>
    <row r="433" spans="1:16" s="40" customFormat="1" ht="12.3">
      <c r="A433" s="69"/>
      <c r="B433" s="69"/>
      <c r="C433" s="70"/>
      <c r="D433" s="70"/>
      <c r="E433" s="71"/>
      <c r="F433" s="111" t="str">
        <f>IFERROR(IF(G433="","",VLOOKUP(G433,種名候補!$C$2:$D$41,2,0)),"")</f>
        <v/>
      </c>
      <c r="G433" s="72"/>
      <c r="H433" s="73"/>
      <c r="I433" s="69"/>
      <c r="J433" s="69"/>
      <c r="K433" s="74"/>
      <c r="L433" s="75"/>
      <c r="M433" s="75"/>
      <c r="N433" s="75"/>
      <c r="P433" s="329" t="str">
        <f t="shared" si="6"/>
        <v/>
      </c>
    </row>
    <row r="434" spans="1:16" s="40" customFormat="1" ht="12.3">
      <c r="A434" s="69"/>
      <c r="B434" s="69"/>
      <c r="C434" s="70"/>
      <c r="D434" s="70"/>
      <c r="E434" s="71"/>
      <c r="F434" s="111" t="str">
        <f>IFERROR(IF(G434="","",VLOOKUP(G434,種名候補!$C$2:$D$41,2,0)),"")</f>
        <v/>
      </c>
      <c r="G434" s="72"/>
      <c r="H434" s="73"/>
      <c r="I434" s="69"/>
      <c r="J434" s="69"/>
      <c r="K434" s="74"/>
      <c r="L434" s="75"/>
      <c r="M434" s="75"/>
      <c r="N434" s="75"/>
      <c r="P434" s="329" t="str">
        <f t="shared" si="6"/>
        <v/>
      </c>
    </row>
    <row r="435" spans="1:16" s="40" customFormat="1" ht="12.3">
      <c r="A435" s="69"/>
      <c r="B435" s="69"/>
      <c r="C435" s="70"/>
      <c r="D435" s="70"/>
      <c r="E435" s="71"/>
      <c r="F435" s="111" t="str">
        <f>IFERROR(IF(G435="","",VLOOKUP(G435,種名候補!$C$2:$D$41,2,0)),"")</f>
        <v/>
      </c>
      <c r="G435" s="72"/>
      <c r="H435" s="73"/>
      <c r="I435" s="69"/>
      <c r="J435" s="69"/>
      <c r="K435" s="74"/>
      <c r="L435" s="75"/>
      <c r="M435" s="75"/>
      <c r="N435" s="75"/>
      <c r="P435" s="329" t="str">
        <f t="shared" si="6"/>
        <v/>
      </c>
    </row>
    <row r="436" spans="1:16" s="40" customFormat="1" ht="12.3">
      <c r="A436" s="69"/>
      <c r="B436" s="69"/>
      <c r="C436" s="70"/>
      <c r="D436" s="70"/>
      <c r="E436" s="71"/>
      <c r="F436" s="111" t="str">
        <f>IFERROR(IF(G436="","",VLOOKUP(G436,種名候補!$C$2:$D$41,2,0)),"")</f>
        <v/>
      </c>
      <c r="G436" s="72"/>
      <c r="H436" s="73"/>
      <c r="I436" s="69"/>
      <c r="J436" s="69"/>
      <c r="K436" s="74"/>
      <c r="L436" s="75"/>
      <c r="M436" s="75"/>
      <c r="N436" s="75"/>
      <c r="P436" s="329" t="str">
        <f t="shared" si="6"/>
        <v/>
      </c>
    </row>
    <row r="437" spans="1:16" s="40" customFormat="1" ht="12.3">
      <c r="A437" s="69"/>
      <c r="B437" s="69"/>
      <c r="C437" s="70"/>
      <c r="D437" s="70"/>
      <c r="E437" s="71"/>
      <c r="F437" s="111" t="str">
        <f>IFERROR(IF(G437="","",VLOOKUP(G437,種名候補!$C$2:$D$41,2,0)),"")</f>
        <v/>
      </c>
      <c r="G437" s="72"/>
      <c r="H437" s="73"/>
      <c r="I437" s="69"/>
      <c r="J437" s="69"/>
      <c r="K437" s="74"/>
      <c r="L437" s="75"/>
      <c r="M437" s="75"/>
      <c r="N437" s="75"/>
      <c r="P437" s="329" t="str">
        <f t="shared" si="6"/>
        <v/>
      </c>
    </row>
    <row r="438" spans="1:16" s="40" customFormat="1" ht="12.3">
      <c r="A438" s="69"/>
      <c r="B438" s="69"/>
      <c r="C438" s="70"/>
      <c r="D438" s="70"/>
      <c r="E438" s="71"/>
      <c r="F438" s="111" t="str">
        <f>IFERROR(IF(G438="","",VLOOKUP(G438,種名候補!$C$2:$D$41,2,0)),"")</f>
        <v/>
      </c>
      <c r="G438" s="72"/>
      <c r="H438" s="73"/>
      <c r="I438" s="69"/>
      <c r="J438" s="69"/>
      <c r="K438" s="74"/>
      <c r="L438" s="75"/>
      <c r="M438" s="75"/>
      <c r="N438" s="75"/>
      <c r="P438" s="329" t="str">
        <f t="shared" si="6"/>
        <v/>
      </c>
    </row>
    <row r="439" spans="1:16" s="40" customFormat="1" ht="12.3">
      <c r="A439" s="69"/>
      <c r="B439" s="69"/>
      <c r="C439" s="70"/>
      <c r="D439" s="70"/>
      <c r="E439" s="71"/>
      <c r="F439" s="111" t="str">
        <f>IFERROR(IF(G439="","",VLOOKUP(G439,種名候補!$C$2:$D$41,2,0)),"")</f>
        <v/>
      </c>
      <c r="G439" s="72"/>
      <c r="H439" s="73"/>
      <c r="I439" s="69"/>
      <c r="J439" s="69"/>
      <c r="K439" s="74"/>
      <c r="L439" s="75"/>
      <c r="M439" s="75"/>
      <c r="N439" s="75"/>
      <c r="P439" s="329" t="str">
        <f t="shared" si="6"/>
        <v/>
      </c>
    </row>
    <row r="440" spans="1:16" s="40" customFormat="1" ht="12.3">
      <c r="A440" s="69"/>
      <c r="B440" s="69"/>
      <c r="C440" s="70"/>
      <c r="D440" s="70"/>
      <c r="E440" s="71"/>
      <c r="F440" s="111" t="str">
        <f>IFERROR(IF(G440="","",VLOOKUP(G440,種名候補!$C$2:$D$41,2,0)),"")</f>
        <v/>
      </c>
      <c r="G440" s="72"/>
      <c r="H440" s="73"/>
      <c r="I440" s="69"/>
      <c r="J440" s="69"/>
      <c r="K440" s="74"/>
      <c r="L440" s="75"/>
      <c r="M440" s="75"/>
      <c r="N440" s="75"/>
      <c r="P440" s="329" t="str">
        <f t="shared" si="6"/>
        <v/>
      </c>
    </row>
    <row r="441" spans="1:16" s="40" customFormat="1" ht="12.3">
      <c r="A441" s="69"/>
      <c r="B441" s="69"/>
      <c r="C441" s="70"/>
      <c r="D441" s="70"/>
      <c r="E441" s="71"/>
      <c r="F441" s="111" t="str">
        <f>IFERROR(IF(G441="","",VLOOKUP(G441,種名候補!$C$2:$D$41,2,0)),"")</f>
        <v/>
      </c>
      <c r="G441" s="72"/>
      <c r="H441" s="73"/>
      <c r="I441" s="69"/>
      <c r="J441" s="69"/>
      <c r="K441" s="74"/>
      <c r="L441" s="75"/>
      <c r="M441" s="75"/>
      <c r="N441" s="75"/>
      <c r="P441" s="329" t="str">
        <f t="shared" si="6"/>
        <v/>
      </c>
    </row>
    <row r="442" spans="1:16" s="40" customFormat="1" ht="12.3">
      <c r="A442" s="69"/>
      <c r="B442" s="69"/>
      <c r="C442" s="70"/>
      <c r="D442" s="70"/>
      <c r="E442" s="71"/>
      <c r="F442" s="111" t="str">
        <f>IFERROR(IF(G442="","",VLOOKUP(G442,種名候補!$C$2:$D$41,2,0)),"")</f>
        <v/>
      </c>
      <c r="G442" s="72"/>
      <c r="H442" s="73"/>
      <c r="I442" s="69"/>
      <c r="J442" s="69"/>
      <c r="K442" s="74"/>
      <c r="L442" s="75"/>
      <c r="M442" s="75"/>
      <c r="N442" s="75"/>
      <c r="P442" s="329" t="str">
        <f t="shared" si="6"/>
        <v/>
      </c>
    </row>
    <row r="443" spans="1:16" s="40" customFormat="1" ht="12.3">
      <c r="A443" s="69"/>
      <c r="B443" s="69"/>
      <c r="C443" s="70"/>
      <c r="D443" s="70"/>
      <c r="E443" s="71"/>
      <c r="F443" s="111" t="str">
        <f>IFERROR(IF(G443="","",VLOOKUP(G443,種名候補!$C$2:$D$41,2,0)),"")</f>
        <v/>
      </c>
      <c r="G443" s="72"/>
      <c r="H443" s="73"/>
      <c r="I443" s="69"/>
      <c r="J443" s="69"/>
      <c r="K443" s="74"/>
      <c r="L443" s="75"/>
      <c r="M443" s="75"/>
      <c r="N443" s="75"/>
      <c r="P443" s="329" t="str">
        <f t="shared" si="6"/>
        <v/>
      </c>
    </row>
    <row r="444" spans="1:16" s="40" customFormat="1" ht="12.3">
      <c r="A444" s="69"/>
      <c r="B444" s="69"/>
      <c r="C444" s="70"/>
      <c r="D444" s="70"/>
      <c r="E444" s="71"/>
      <c r="F444" s="111" t="str">
        <f>IFERROR(IF(G444="","",VLOOKUP(G444,種名候補!$C$2:$D$41,2,0)),"")</f>
        <v/>
      </c>
      <c r="G444" s="72"/>
      <c r="H444" s="73"/>
      <c r="I444" s="69"/>
      <c r="J444" s="69"/>
      <c r="K444" s="74"/>
      <c r="L444" s="75"/>
      <c r="M444" s="75"/>
      <c r="N444" s="75"/>
      <c r="P444" s="329" t="str">
        <f t="shared" si="6"/>
        <v/>
      </c>
    </row>
    <row r="445" spans="1:16" s="40" customFormat="1" ht="12.3">
      <c r="A445" s="69"/>
      <c r="B445" s="69"/>
      <c r="C445" s="70"/>
      <c r="D445" s="70"/>
      <c r="E445" s="71"/>
      <c r="F445" s="111" t="str">
        <f>IFERROR(IF(G445="","",VLOOKUP(G445,種名候補!$C$2:$D$41,2,0)),"")</f>
        <v/>
      </c>
      <c r="G445" s="72"/>
      <c r="H445" s="73"/>
      <c r="I445" s="69"/>
      <c r="J445" s="69"/>
      <c r="K445" s="74"/>
      <c r="L445" s="75"/>
      <c r="M445" s="75"/>
      <c r="N445" s="75"/>
      <c r="P445" s="329" t="str">
        <f t="shared" si="6"/>
        <v/>
      </c>
    </row>
    <row r="446" spans="1:16" s="40" customFormat="1" ht="12.3">
      <c r="A446" s="69"/>
      <c r="B446" s="69"/>
      <c r="C446" s="70"/>
      <c r="D446" s="70"/>
      <c r="E446" s="71"/>
      <c r="F446" s="111" t="str">
        <f>IFERROR(IF(G446="","",VLOOKUP(G446,種名候補!$C$2:$D$41,2,0)),"")</f>
        <v/>
      </c>
      <c r="G446" s="72"/>
      <c r="H446" s="73"/>
      <c r="I446" s="69"/>
      <c r="J446" s="69"/>
      <c r="K446" s="74"/>
      <c r="L446" s="75"/>
      <c r="M446" s="75"/>
      <c r="N446" s="75"/>
      <c r="P446" s="329" t="str">
        <f t="shared" si="6"/>
        <v/>
      </c>
    </row>
    <row r="447" spans="1:16" s="40" customFormat="1" ht="12.3">
      <c r="A447" s="69"/>
      <c r="B447" s="69"/>
      <c r="C447" s="70"/>
      <c r="D447" s="70"/>
      <c r="E447" s="71"/>
      <c r="F447" s="111" t="str">
        <f>IFERROR(IF(G447="","",VLOOKUP(G447,種名候補!$C$2:$D$41,2,0)),"")</f>
        <v/>
      </c>
      <c r="G447" s="72"/>
      <c r="H447" s="73"/>
      <c r="I447" s="69"/>
      <c r="J447" s="69"/>
      <c r="K447" s="74"/>
      <c r="L447" s="75"/>
      <c r="M447" s="75"/>
      <c r="N447" s="75"/>
      <c r="P447" s="329" t="str">
        <f t="shared" si="6"/>
        <v/>
      </c>
    </row>
    <row r="448" spans="1:16" s="40" customFormat="1" ht="12.3">
      <c r="A448" s="69"/>
      <c r="B448" s="69"/>
      <c r="C448" s="70"/>
      <c r="D448" s="70"/>
      <c r="E448" s="71"/>
      <c r="F448" s="111" t="str">
        <f>IFERROR(IF(G448="","",VLOOKUP(G448,種名候補!$C$2:$D$41,2,0)),"")</f>
        <v/>
      </c>
      <c r="G448" s="72"/>
      <c r="H448" s="73"/>
      <c r="I448" s="69"/>
      <c r="J448" s="69"/>
      <c r="K448" s="74"/>
      <c r="L448" s="75"/>
      <c r="M448" s="75"/>
      <c r="N448" s="75"/>
      <c r="P448" s="329" t="str">
        <f t="shared" si="6"/>
        <v/>
      </c>
    </row>
    <row r="449" spans="1:16" s="40" customFormat="1" ht="12.3">
      <c r="A449" s="69"/>
      <c r="B449" s="69"/>
      <c r="C449" s="70"/>
      <c r="D449" s="70"/>
      <c r="E449" s="71"/>
      <c r="F449" s="111" t="str">
        <f>IFERROR(IF(G449="","",VLOOKUP(G449,種名候補!$C$2:$D$41,2,0)),"")</f>
        <v/>
      </c>
      <c r="G449" s="72"/>
      <c r="H449" s="73"/>
      <c r="I449" s="69"/>
      <c r="J449" s="69"/>
      <c r="K449" s="74"/>
      <c r="L449" s="75"/>
      <c r="M449" s="75"/>
      <c r="N449" s="75"/>
      <c r="P449" s="329" t="str">
        <f t="shared" si="6"/>
        <v/>
      </c>
    </row>
    <row r="450" spans="1:16" s="40" customFormat="1" ht="12.3">
      <c r="A450" s="69"/>
      <c r="B450" s="69"/>
      <c r="C450" s="70"/>
      <c r="D450" s="70"/>
      <c r="E450" s="71"/>
      <c r="F450" s="111" t="str">
        <f>IFERROR(IF(G450="","",VLOOKUP(G450,種名候補!$C$2:$D$41,2,0)),"")</f>
        <v/>
      </c>
      <c r="G450" s="72"/>
      <c r="H450" s="73"/>
      <c r="I450" s="69"/>
      <c r="J450" s="69"/>
      <c r="K450" s="74"/>
      <c r="L450" s="75"/>
      <c r="M450" s="75"/>
      <c r="N450" s="75"/>
      <c r="P450" s="329" t="str">
        <f t="shared" si="6"/>
        <v/>
      </c>
    </row>
    <row r="451" spans="1:16" s="40" customFormat="1" ht="12.3">
      <c r="A451" s="69"/>
      <c r="B451" s="69"/>
      <c r="C451" s="70"/>
      <c r="D451" s="70"/>
      <c r="E451" s="71"/>
      <c r="F451" s="111" t="str">
        <f>IFERROR(IF(G451="","",VLOOKUP(G451,種名候補!$C$2:$D$41,2,0)),"")</f>
        <v/>
      </c>
      <c r="G451" s="72"/>
      <c r="H451" s="73"/>
      <c r="I451" s="69"/>
      <c r="J451" s="69"/>
      <c r="K451" s="74"/>
      <c r="L451" s="75"/>
      <c r="M451" s="75"/>
      <c r="N451" s="75"/>
      <c r="P451" s="329" t="str">
        <f t="shared" si="6"/>
        <v/>
      </c>
    </row>
    <row r="452" spans="1:16" s="40" customFormat="1" ht="12.3">
      <c r="A452" s="69"/>
      <c r="B452" s="69"/>
      <c r="C452" s="70"/>
      <c r="D452" s="70"/>
      <c r="E452" s="71"/>
      <c r="F452" s="111" t="str">
        <f>IFERROR(IF(G452="","",VLOOKUP(G452,種名候補!$C$2:$D$41,2,0)),"")</f>
        <v/>
      </c>
      <c r="G452" s="72"/>
      <c r="H452" s="73"/>
      <c r="I452" s="69"/>
      <c r="J452" s="69"/>
      <c r="K452" s="74"/>
      <c r="L452" s="75"/>
      <c r="M452" s="75"/>
      <c r="N452" s="75"/>
      <c r="P452" s="329" t="str">
        <f t="shared" si="6"/>
        <v/>
      </c>
    </row>
    <row r="453" spans="1:16" s="40" customFormat="1" ht="12.3">
      <c r="A453" s="69"/>
      <c r="B453" s="69"/>
      <c r="C453" s="70"/>
      <c r="D453" s="70"/>
      <c r="E453" s="71"/>
      <c r="F453" s="111" t="str">
        <f>IFERROR(IF(G453="","",VLOOKUP(G453,種名候補!$C$2:$D$41,2,0)),"")</f>
        <v/>
      </c>
      <c r="G453" s="72"/>
      <c r="H453" s="73"/>
      <c r="I453" s="69"/>
      <c r="J453" s="69"/>
      <c r="K453" s="74"/>
      <c r="L453" s="75"/>
      <c r="M453" s="75"/>
      <c r="N453" s="75"/>
      <c r="P453" s="329" t="str">
        <f t="shared" si="6"/>
        <v/>
      </c>
    </row>
    <row r="454" spans="1:16" s="40" customFormat="1" ht="12.3">
      <c r="A454" s="69"/>
      <c r="B454" s="69"/>
      <c r="C454" s="70"/>
      <c r="D454" s="70"/>
      <c r="E454" s="71"/>
      <c r="F454" s="111" t="str">
        <f>IFERROR(IF(G454="","",VLOOKUP(G454,種名候補!$C$2:$D$41,2,0)),"")</f>
        <v/>
      </c>
      <c r="G454" s="72"/>
      <c r="H454" s="73"/>
      <c r="I454" s="69"/>
      <c r="J454" s="69"/>
      <c r="K454" s="74"/>
      <c r="L454" s="75"/>
      <c r="M454" s="75"/>
      <c r="N454" s="75"/>
      <c r="P454" s="329" t="str">
        <f t="shared" si="6"/>
        <v/>
      </c>
    </row>
    <row r="455" spans="1:16" s="40" customFormat="1" ht="12.3">
      <c r="A455" s="69"/>
      <c r="B455" s="69"/>
      <c r="C455" s="70"/>
      <c r="D455" s="70"/>
      <c r="E455" s="71"/>
      <c r="F455" s="111" t="str">
        <f>IFERROR(IF(G455="","",VLOOKUP(G455,種名候補!$C$2:$D$41,2,0)),"")</f>
        <v/>
      </c>
      <c r="G455" s="72"/>
      <c r="H455" s="73"/>
      <c r="I455" s="69"/>
      <c r="J455" s="69"/>
      <c r="K455" s="74"/>
      <c r="L455" s="75"/>
      <c r="M455" s="75"/>
      <c r="N455" s="75"/>
      <c r="P455" s="329" t="str">
        <f t="shared" si="6"/>
        <v/>
      </c>
    </row>
    <row r="456" spans="1:16" s="40" customFormat="1" ht="12.3">
      <c r="A456" s="69"/>
      <c r="B456" s="69"/>
      <c r="C456" s="70"/>
      <c r="D456" s="70"/>
      <c r="E456" s="71"/>
      <c r="F456" s="111" t="str">
        <f>IFERROR(IF(G456="","",VLOOKUP(G456,種名候補!$C$2:$D$41,2,0)),"")</f>
        <v/>
      </c>
      <c r="G456" s="72"/>
      <c r="H456" s="73"/>
      <c r="I456" s="69"/>
      <c r="J456" s="69"/>
      <c r="K456" s="74"/>
      <c r="L456" s="75"/>
      <c r="M456" s="75"/>
      <c r="N456" s="75"/>
      <c r="P456" s="329" t="str">
        <f t="shared" si="6"/>
        <v/>
      </c>
    </row>
    <row r="457" spans="1:16" s="40" customFormat="1" ht="12.3">
      <c r="A457" s="69"/>
      <c r="B457" s="69"/>
      <c r="C457" s="70"/>
      <c r="D457" s="70"/>
      <c r="E457" s="71"/>
      <c r="F457" s="111" t="str">
        <f>IFERROR(IF(G457="","",VLOOKUP(G457,種名候補!$C$2:$D$41,2,0)),"")</f>
        <v/>
      </c>
      <c r="G457" s="72"/>
      <c r="H457" s="73"/>
      <c r="I457" s="69"/>
      <c r="J457" s="69"/>
      <c r="K457" s="74"/>
      <c r="L457" s="75"/>
      <c r="M457" s="75"/>
      <c r="N457" s="75"/>
      <c r="P457" s="329" t="str">
        <f t="shared" si="6"/>
        <v/>
      </c>
    </row>
    <row r="458" spans="1:16" s="40" customFormat="1" ht="12.3">
      <c r="A458" s="69"/>
      <c r="B458" s="69"/>
      <c r="C458" s="70"/>
      <c r="D458" s="70"/>
      <c r="E458" s="71"/>
      <c r="F458" s="111" t="str">
        <f>IFERROR(IF(G458="","",VLOOKUP(G458,種名候補!$C$2:$D$41,2,0)),"")</f>
        <v/>
      </c>
      <c r="G458" s="72"/>
      <c r="H458" s="73"/>
      <c r="I458" s="69"/>
      <c r="J458" s="69"/>
      <c r="K458" s="74"/>
      <c r="L458" s="75"/>
      <c r="M458" s="75"/>
      <c r="N458" s="75"/>
      <c r="P458" s="329" t="str">
        <f t="shared" ref="P458:P521" si="7">IF(COUNTA(A458:E458,G458:J458)=0,"",IF(OR(COUNTA(A458:E458,G458,I458)&lt;7,AND(HOUR(E458)=0,MINUTE(E458)=0)),1,0))</f>
        <v/>
      </c>
    </row>
    <row r="459" spans="1:16" s="40" customFormat="1" ht="12.3">
      <c r="A459" s="69"/>
      <c r="B459" s="69"/>
      <c r="C459" s="70"/>
      <c r="D459" s="70"/>
      <c r="E459" s="71"/>
      <c r="F459" s="111" t="str">
        <f>IFERROR(IF(G459="","",VLOOKUP(G459,種名候補!$C$2:$D$41,2,0)),"")</f>
        <v/>
      </c>
      <c r="G459" s="72"/>
      <c r="H459" s="73"/>
      <c r="I459" s="69"/>
      <c r="J459" s="69"/>
      <c r="K459" s="74"/>
      <c r="L459" s="75"/>
      <c r="M459" s="75"/>
      <c r="N459" s="75"/>
      <c r="P459" s="329" t="str">
        <f t="shared" si="7"/>
        <v/>
      </c>
    </row>
    <row r="460" spans="1:16" s="40" customFormat="1" ht="12.3">
      <c r="A460" s="69"/>
      <c r="B460" s="69"/>
      <c r="C460" s="70"/>
      <c r="D460" s="70"/>
      <c r="E460" s="71"/>
      <c r="F460" s="111" t="str">
        <f>IFERROR(IF(G460="","",VLOOKUP(G460,種名候補!$C$2:$D$41,2,0)),"")</f>
        <v/>
      </c>
      <c r="G460" s="72"/>
      <c r="H460" s="73"/>
      <c r="I460" s="69"/>
      <c r="J460" s="69"/>
      <c r="K460" s="74"/>
      <c r="L460" s="75"/>
      <c r="M460" s="75"/>
      <c r="N460" s="75"/>
      <c r="P460" s="329" t="str">
        <f t="shared" si="7"/>
        <v/>
      </c>
    </row>
    <row r="461" spans="1:16" s="40" customFormat="1" ht="12.3">
      <c r="A461" s="69"/>
      <c r="B461" s="69"/>
      <c r="C461" s="70"/>
      <c r="D461" s="70"/>
      <c r="E461" s="71"/>
      <c r="F461" s="111" t="str">
        <f>IFERROR(IF(G461="","",VLOOKUP(G461,種名候補!$C$2:$D$41,2,0)),"")</f>
        <v/>
      </c>
      <c r="G461" s="72"/>
      <c r="H461" s="73"/>
      <c r="I461" s="69"/>
      <c r="J461" s="69"/>
      <c r="K461" s="74"/>
      <c r="L461" s="75"/>
      <c r="M461" s="75"/>
      <c r="N461" s="75"/>
      <c r="P461" s="329" t="str">
        <f t="shared" si="7"/>
        <v/>
      </c>
    </row>
    <row r="462" spans="1:16" s="40" customFormat="1" ht="12.3">
      <c r="A462" s="69"/>
      <c r="B462" s="69"/>
      <c r="C462" s="70"/>
      <c r="D462" s="70"/>
      <c r="E462" s="71"/>
      <c r="F462" s="111" t="str">
        <f>IFERROR(IF(G462="","",VLOOKUP(G462,種名候補!$C$2:$D$41,2,0)),"")</f>
        <v/>
      </c>
      <c r="G462" s="72"/>
      <c r="H462" s="73"/>
      <c r="I462" s="69"/>
      <c r="J462" s="69"/>
      <c r="K462" s="74"/>
      <c r="L462" s="75"/>
      <c r="M462" s="75"/>
      <c r="N462" s="75"/>
      <c r="P462" s="329" t="str">
        <f t="shared" si="7"/>
        <v/>
      </c>
    </row>
    <row r="463" spans="1:16" s="40" customFormat="1" ht="12.3">
      <c r="A463" s="69"/>
      <c r="B463" s="69"/>
      <c r="C463" s="70"/>
      <c r="D463" s="70"/>
      <c r="E463" s="71"/>
      <c r="F463" s="111" t="str">
        <f>IFERROR(IF(G463="","",VLOOKUP(G463,種名候補!$C$2:$D$41,2,0)),"")</f>
        <v/>
      </c>
      <c r="G463" s="72"/>
      <c r="H463" s="73"/>
      <c r="I463" s="69"/>
      <c r="J463" s="69"/>
      <c r="K463" s="74"/>
      <c r="L463" s="75"/>
      <c r="M463" s="75"/>
      <c r="N463" s="75"/>
      <c r="P463" s="329" t="str">
        <f t="shared" si="7"/>
        <v/>
      </c>
    </row>
    <row r="464" spans="1:16" s="40" customFormat="1" ht="12.3">
      <c r="A464" s="69"/>
      <c r="B464" s="69"/>
      <c r="C464" s="70"/>
      <c r="D464" s="70"/>
      <c r="E464" s="71"/>
      <c r="F464" s="111" t="str">
        <f>IFERROR(IF(G464="","",VLOOKUP(G464,種名候補!$C$2:$D$41,2,0)),"")</f>
        <v/>
      </c>
      <c r="G464" s="72"/>
      <c r="H464" s="73"/>
      <c r="I464" s="69"/>
      <c r="J464" s="69"/>
      <c r="K464" s="74"/>
      <c r="L464" s="75"/>
      <c r="M464" s="75"/>
      <c r="N464" s="75"/>
      <c r="P464" s="329" t="str">
        <f t="shared" si="7"/>
        <v/>
      </c>
    </row>
    <row r="465" spans="1:16" s="40" customFormat="1" ht="12.3">
      <c r="A465" s="69"/>
      <c r="B465" s="69"/>
      <c r="C465" s="70"/>
      <c r="D465" s="70"/>
      <c r="E465" s="71"/>
      <c r="F465" s="111" t="str">
        <f>IFERROR(IF(G465="","",VLOOKUP(G465,種名候補!$C$2:$D$41,2,0)),"")</f>
        <v/>
      </c>
      <c r="G465" s="72"/>
      <c r="H465" s="73"/>
      <c r="I465" s="69"/>
      <c r="J465" s="69"/>
      <c r="K465" s="74"/>
      <c r="L465" s="75"/>
      <c r="M465" s="75"/>
      <c r="N465" s="75"/>
      <c r="P465" s="329" t="str">
        <f t="shared" si="7"/>
        <v/>
      </c>
    </row>
    <row r="466" spans="1:16" s="40" customFormat="1" ht="12.3">
      <c r="A466" s="69"/>
      <c r="B466" s="69"/>
      <c r="C466" s="70"/>
      <c r="D466" s="70"/>
      <c r="E466" s="71"/>
      <c r="F466" s="111" t="str">
        <f>IFERROR(IF(G466="","",VLOOKUP(G466,種名候補!$C$2:$D$41,2,0)),"")</f>
        <v/>
      </c>
      <c r="G466" s="72"/>
      <c r="H466" s="73"/>
      <c r="I466" s="69"/>
      <c r="J466" s="69"/>
      <c r="K466" s="74"/>
      <c r="L466" s="75"/>
      <c r="M466" s="75"/>
      <c r="N466" s="75"/>
      <c r="P466" s="329" t="str">
        <f t="shared" si="7"/>
        <v/>
      </c>
    </row>
    <row r="467" spans="1:16" s="40" customFormat="1" ht="12.3">
      <c r="A467" s="69"/>
      <c r="B467" s="69"/>
      <c r="C467" s="70"/>
      <c r="D467" s="70"/>
      <c r="E467" s="71"/>
      <c r="F467" s="111" t="str">
        <f>IFERROR(IF(G467="","",VLOOKUP(G467,種名候補!$C$2:$D$41,2,0)),"")</f>
        <v/>
      </c>
      <c r="G467" s="72"/>
      <c r="H467" s="73"/>
      <c r="I467" s="69"/>
      <c r="J467" s="69"/>
      <c r="K467" s="74"/>
      <c r="L467" s="75"/>
      <c r="M467" s="75"/>
      <c r="N467" s="75"/>
      <c r="P467" s="329" t="str">
        <f t="shared" si="7"/>
        <v/>
      </c>
    </row>
    <row r="468" spans="1:16" s="40" customFormat="1" ht="12.3">
      <c r="A468" s="69"/>
      <c r="B468" s="69"/>
      <c r="C468" s="70"/>
      <c r="D468" s="70"/>
      <c r="E468" s="71"/>
      <c r="F468" s="111" t="str">
        <f>IFERROR(IF(G468="","",VLOOKUP(G468,種名候補!$C$2:$D$41,2,0)),"")</f>
        <v/>
      </c>
      <c r="G468" s="72"/>
      <c r="H468" s="73"/>
      <c r="I468" s="69"/>
      <c r="J468" s="69"/>
      <c r="K468" s="74"/>
      <c r="L468" s="75"/>
      <c r="M468" s="75"/>
      <c r="N468" s="75"/>
      <c r="P468" s="329" t="str">
        <f t="shared" si="7"/>
        <v/>
      </c>
    </row>
    <row r="469" spans="1:16" s="40" customFormat="1" ht="12.3">
      <c r="A469" s="69"/>
      <c r="B469" s="69"/>
      <c r="C469" s="70"/>
      <c r="D469" s="70"/>
      <c r="E469" s="71"/>
      <c r="F469" s="111" t="str">
        <f>IFERROR(IF(G469="","",VLOOKUP(G469,種名候補!$C$2:$D$41,2,0)),"")</f>
        <v/>
      </c>
      <c r="G469" s="72"/>
      <c r="H469" s="73"/>
      <c r="I469" s="69"/>
      <c r="J469" s="69"/>
      <c r="K469" s="74"/>
      <c r="L469" s="75"/>
      <c r="M469" s="75"/>
      <c r="N469" s="75"/>
      <c r="P469" s="329" t="str">
        <f t="shared" si="7"/>
        <v/>
      </c>
    </row>
    <row r="470" spans="1:16" s="40" customFormat="1" ht="12.3">
      <c r="A470" s="69"/>
      <c r="B470" s="69"/>
      <c r="C470" s="70"/>
      <c r="D470" s="70"/>
      <c r="E470" s="71"/>
      <c r="F470" s="111" t="str">
        <f>IFERROR(IF(G470="","",VLOOKUP(G470,種名候補!$C$2:$D$41,2,0)),"")</f>
        <v/>
      </c>
      <c r="G470" s="72"/>
      <c r="H470" s="73"/>
      <c r="I470" s="69"/>
      <c r="J470" s="69"/>
      <c r="K470" s="74"/>
      <c r="L470" s="75"/>
      <c r="M470" s="75"/>
      <c r="N470" s="75"/>
      <c r="P470" s="329" t="str">
        <f t="shared" si="7"/>
        <v/>
      </c>
    </row>
    <row r="471" spans="1:16" s="40" customFormat="1" ht="12.3">
      <c r="A471" s="69"/>
      <c r="B471" s="69"/>
      <c r="C471" s="70"/>
      <c r="D471" s="70"/>
      <c r="E471" s="71"/>
      <c r="F471" s="111" t="str">
        <f>IFERROR(IF(G471="","",VLOOKUP(G471,種名候補!$C$2:$D$41,2,0)),"")</f>
        <v/>
      </c>
      <c r="G471" s="72"/>
      <c r="H471" s="73"/>
      <c r="I471" s="69"/>
      <c r="J471" s="69"/>
      <c r="K471" s="74"/>
      <c r="L471" s="75"/>
      <c r="M471" s="75"/>
      <c r="N471" s="75"/>
      <c r="P471" s="329" t="str">
        <f t="shared" si="7"/>
        <v/>
      </c>
    </row>
    <row r="472" spans="1:16" s="40" customFormat="1" ht="12.3">
      <c r="A472" s="69"/>
      <c r="B472" s="69"/>
      <c r="C472" s="70"/>
      <c r="D472" s="70"/>
      <c r="E472" s="71"/>
      <c r="F472" s="111" t="str">
        <f>IFERROR(IF(G472="","",VLOOKUP(G472,種名候補!$C$2:$D$41,2,0)),"")</f>
        <v/>
      </c>
      <c r="G472" s="72"/>
      <c r="H472" s="73"/>
      <c r="I472" s="69"/>
      <c r="J472" s="69"/>
      <c r="K472" s="74"/>
      <c r="L472" s="75"/>
      <c r="M472" s="75"/>
      <c r="N472" s="75"/>
      <c r="P472" s="329" t="str">
        <f t="shared" si="7"/>
        <v/>
      </c>
    </row>
    <row r="473" spans="1:16" s="40" customFormat="1" ht="12.3">
      <c r="A473" s="69"/>
      <c r="B473" s="69"/>
      <c r="C473" s="70"/>
      <c r="D473" s="70"/>
      <c r="E473" s="71"/>
      <c r="F473" s="111" t="str">
        <f>IFERROR(IF(G473="","",VLOOKUP(G473,種名候補!$C$2:$D$41,2,0)),"")</f>
        <v/>
      </c>
      <c r="G473" s="72"/>
      <c r="H473" s="73"/>
      <c r="I473" s="69"/>
      <c r="J473" s="69"/>
      <c r="K473" s="74"/>
      <c r="L473" s="75"/>
      <c r="M473" s="75"/>
      <c r="N473" s="75"/>
      <c r="P473" s="329" t="str">
        <f t="shared" si="7"/>
        <v/>
      </c>
    </row>
    <row r="474" spans="1:16" s="40" customFormat="1" ht="12.3">
      <c r="A474" s="69"/>
      <c r="B474" s="69"/>
      <c r="C474" s="70"/>
      <c r="D474" s="70"/>
      <c r="E474" s="71"/>
      <c r="F474" s="111" t="str">
        <f>IFERROR(IF(G474="","",VLOOKUP(G474,種名候補!$C$2:$D$41,2,0)),"")</f>
        <v/>
      </c>
      <c r="G474" s="72"/>
      <c r="H474" s="73"/>
      <c r="I474" s="69"/>
      <c r="J474" s="69"/>
      <c r="K474" s="74"/>
      <c r="L474" s="75"/>
      <c r="M474" s="75"/>
      <c r="N474" s="75"/>
      <c r="P474" s="329" t="str">
        <f t="shared" si="7"/>
        <v/>
      </c>
    </row>
    <row r="475" spans="1:16" s="40" customFormat="1" ht="12.3">
      <c r="A475" s="69"/>
      <c r="B475" s="69"/>
      <c r="C475" s="70"/>
      <c r="D475" s="70"/>
      <c r="E475" s="71"/>
      <c r="F475" s="111" t="str">
        <f>IFERROR(IF(G475="","",VLOOKUP(G475,種名候補!$C$2:$D$41,2,0)),"")</f>
        <v/>
      </c>
      <c r="G475" s="72"/>
      <c r="H475" s="73"/>
      <c r="I475" s="69"/>
      <c r="J475" s="69"/>
      <c r="K475" s="74"/>
      <c r="L475" s="75"/>
      <c r="M475" s="75"/>
      <c r="N475" s="75"/>
      <c r="P475" s="329" t="str">
        <f t="shared" si="7"/>
        <v/>
      </c>
    </row>
    <row r="476" spans="1:16" s="40" customFormat="1" ht="12.3">
      <c r="A476" s="69"/>
      <c r="B476" s="69"/>
      <c r="C476" s="70"/>
      <c r="D476" s="70"/>
      <c r="E476" s="71"/>
      <c r="F476" s="111" t="str">
        <f>IFERROR(IF(G476="","",VLOOKUP(G476,種名候補!$C$2:$D$41,2,0)),"")</f>
        <v/>
      </c>
      <c r="G476" s="72"/>
      <c r="H476" s="73"/>
      <c r="I476" s="69"/>
      <c r="J476" s="69"/>
      <c r="K476" s="74"/>
      <c r="L476" s="75"/>
      <c r="M476" s="75"/>
      <c r="N476" s="75"/>
      <c r="P476" s="329" t="str">
        <f t="shared" si="7"/>
        <v/>
      </c>
    </row>
    <row r="477" spans="1:16" s="40" customFormat="1" ht="12.3">
      <c r="A477" s="69"/>
      <c r="B477" s="69"/>
      <c r="C477" s="70"/>
      <c r="D477" s="70"/>
      <c r="E477" s="71"/>
      <c r="F477" s="111" t="str">
        <f>IFERROR(IF(G477="","",VLOOKUP(G477,種名候補!$C$2:$D$41,2,0)),"")</f>
        <v/>
      </c>
      <c r="G477" s="72"/>
      <c r="H477" s="73"/>
      <c r="I477" s="69"/>
      <c r="J477" s="69"/>
      <c r="K477" s="74"/>
      <c r="L477" s="75"/>
      <c r="M477" s="75"/>
      <c r="N477" s="75"/>
      <c r="P477" s="329" t="str">
        <f t="shared" si="7"/>
        <v/>
      </c>
    </row>
    <row r="478" spans="1:16" s="40" customFormat="1" ht="12.3">
      <c r="A478" s="69"/>
      <c r="B478" s="69"/>
      <c r="C478" s="70"/>
      <c r="D478" s="70"/>
      <c r="E478" s="71"/>
      <c r="F478" s="111" t="str">
        <f>IFERROR(IF(G478="","",VLOOKUP(G478,種名候補!$C$2:$D$41,2,0)),"")</f>
        <v/>
      </c>
      <c r="G478" s="72"/>
      <c r="H478" s="73"/>
      <c r="I478" s="69"/>
      <c r="J478" s="69"/>
      <c r="K478" s="74"/>
      <c r="L478" s="75"/>
      <c r="M478" s="75"/>
      <c r="N478" s="75"/>
      <c r="P478" s="329" t="str">
        <f t="shared" si="7"/>
        <v/>
      </c>
    </row>
    <row r="479" spans="1:16" s="40" customFormat="1" ht="12.3">
      <c r="A479" s="69"/>
      <c r="B479" s="69"/>
      <c r="C479" s="70"/>
      <c r="D479" s="70"/>
      <c r="E479" s="71"/>
      <c r="F479" s="111" t="str">
        <f>IFERROR(IF(G479="","",VLOOKUP(G479,種名候補!$C$2:$D$41,2,0)),"")</f>
        <v/>
      </c>
      <c r="G479" s="72"/>
      <c r="H479" s="73"/>
      <c r="I479" s="69"/>
      <c r="J479" s="69"/>
      <c r="K479" s="74"/>
      <c r="L479" s="75"/>
      <c r="M479" s="75"/>
      <c r="N479" s="75"/>
      <c r="P479" s="329" t="str">
        <f t="shared" si="7"/>
        <v/>
      </c>
    </row>
    <row r="480" spans="1:16" s="40" customFormat="1" ht="12.3">
      <c r="A480" s="69"/>
      <c r="B480" s="69"/>
      <c r="C480" s="70"/>
      <c r="D480" s="70"/>
      <c r="E480" s="71"/>
      <c r="F480" s="111" t="str">
        <f>IFERROR(IF(G480="","",VLOOKUP(G480,種名候補!$C$2:$D$41,2,0)),"")</f>
        <v/>
      </c>
      <c r="G480" s="72"/>
      <c r="H480" s="73"/>
      <c r="I480" s="69"/>
      <c r="J480" s="69"/>
      <c r="K480" s="74"/>
      <c r="L480" s="75"/>
      <c r="M480" s="75"/>
      <c r="N480" s="75"/>
      <c r="P480" s="329" t="str">
        <f t="shared" si="7"/>
        <v/>
      </c>
    </row>
    <row r="481" spans="1:16" s="40" customFormat="1" ht="12.3">
      <c r="A481" s="69"/>
      <c r="B481" s="69"/>
      <c r="C481" s="70"/>
      <c r="D481" s="70"/>
      <c r="E481" s="71"/>
      <c r="F481" s="111" t="str">
        <f>IFERROR(IF(G481="","",VLOOKUP(G481,種名候補!$C$2:$D$41,2,0)),"")</f>
        <v/>
      </c>
      <c r="G481" s="72"/>
      <c r="H481" s="73"/>
      <c r="I481" s="69"/>
      <c r="J481" s="69"/>
      <c r="K481" s="74"/>
      <c r="L481" s="75"/>
      <c r="M481" s="75"/>
      <c r="N481" s="75"/>
      <c r="P481" s="329" t="str">
        <f t="shared" si="7"/>
        <v/>
      </c>
    </row>
    <row r="482" spans="1:16" s="40" customFormat="1" ht="12.3">
      <c r="A482" s="69"/>
      <c r="B482" s="69"/>
      <c r="C482" s="70"/>
      <c r="D482" s="70"/>
      <c r="E482" s="71"/>
      <c r="F482" s="111" t="str">
        <f>IFERROR(IF(G482="","",VLOOKUP(G482,種名候補!$C$2:$D$41,2,0)),"")</f>
        <v/>
      </c>
      <c r="G482" s="72"/>
      <c r="H482" s="73"/>
      <c r="I482" s="69"/>
      <c r="J482" s="69"/>
      <c r="K482" s="74"/>
      <c r="L482" s="75"/>
      <c r="M482" s="75"/>
      <c r="N482" s="75"/>
      <c r="P482" s="329" t="str">
        <f t="shared" si="7"/>
        <v/>
      </c>
    </row>
    <row r="483" spans="1:16" s="40" customFormat="1" ht="12.3">
      <c r="A483" s="69"/>
      <c r="B483" s="69"/>
      <c r="C483" s="70"/>
      <c r="D483" s="70"/>
      <c r="E483" s="71"/>
      <c r="F483" s="111" t="str">
        <f>IFERROR(IF(G483="","",VLOOKUP(G483,種名候補!$C$2:$D$41,2,0)),"")</f>
        <v/>
      </c>
      <c r="G483" s="72"/>
      <c r="H483" s="73"/>
      <c r="I483" s="69"/>
      <c r="J483" s="69"/>
      <c r="K483" s="74"/>
      <c r="L483" s="75"/>
      <c r="M483" s="75"/>
      <c r="N483" s="75"/>
      <c r="P483" s="329" t="str">
        <f t="shared" si="7"/>
        <v/>
      </c>
    </row>
    <row r="484" spans="1:16" s="40" customFormat="1" ht="12.3">
      <c r="A484" s="69"/>
      <c r="B484" s="69"/>
      <c r="C484" s="70"/>
      <c r="D484" s="70"/>
      <c r="E484" s="71"/>
      <c r="F484" s="111" t="str">
        <f>IFERROR(IF(G484="","",VLOOKUP(G484,種名候補!$C$2:$D$41,2,0)),"")</f>
        <v/>
      </c>
      <c r="G484" s="72"/>
      <c r="H484" s="73"/>
      <c r="I484" s="69"/>
      <c r="J484" s="69"/>
      <c r="K484" s="74"/>
      <c r="L484" s="75"/>
      <c r="M484" s="75"/>
      <c r="N484" s="75"/>
      <c r="P484" s="329" t="str">
        <f t="shared" si="7"/>
        <v/>
      </c>
    </row>
    <row r="485" spans="1:16" s="40" customFormat="1" ht="12.3">
      <c r="A485" s="69"/>
      <c r="B485" s="69"/>
      <c r="C485" s="70"/>
      <c r="D485" s="70"/>
      <c r="E485" s="71"/>
      <c r="F485" s="111" t="str">
        <f>IFERROR(IF(G485="","",VLOOKUP(G485,種名候補!$C$2:$D$41,2,0)),"")</f>
        <v/>
      </c>
      <c r="G485" s="72"/>
      <c r="H485" s="73"/>
      <c r="I485" s="69"/>
      <c r="J485" s="69"/>
      <c r="K485" s="74"/>
      <c r="L485" s="75"/>
      <c r="M485" s="75"/>
      <c r="N485" s="75"/>
      <c r="P485" s="329" t="str">
        <f t="shared" si="7"/>
        <v/>
      </c>
    </row>
    <row r="486" spans="1:16" s="40" customFormat="1" ht="12.3">
      <c r="A486" s="69"/>
      <c r="B486" s="69"/>
      <c r="C486" s="70"/>
      <c r="D486" s="70"/>
      <c r="E486" s="71"/>
      <c r="F486" s="111" t="str">
        <f>IFERROR(IF(G486="","",VLOOKUP(G486,種名候補!$C$2:$D$41,2,0)),"")</f>
        <v/>
      </c>
      <c r="G486" s="72"/>
      <c r="H486" s="73"/>
      <c r="I486" s="69"/>
      <c r="J486" s="69"/>
      <c r="K486" s="74"/>
      <c r="L486" s="75"/>
      <c r="M486" s="75"/>
      <c r="N486" s="75"/>
      <c r="P486" s="329" t="str">
        <f t="shared" si="7"/>
        <v/>
      </c>
    </row>
    <row r="487" spans="1:16" s="40" customFormat="1" ht="12.3">
      <c r="A487" s="69"/>
      <c r="B487" s="69"/>
      <c r="C487" s="70"/>
      <c r="D487" s="70"/>
      <c r="E487" s="71"/>
      <c r="F487" s="111" t="str">
        <f>IFERROR(IF(G487="","",VLOOKUP(G487,種名候補!$C$2:$D$41,2,0)),"")</f>
        <v/>
      </c>
      <c r="G487" s="72"/>
      <c r="H487" s="73"/>
      <c r="I487" s="69"/>
      <c r="J487" s="69"/>
      <c r="K487" s="74"/>
      <c r="L487" s="75"/>
      <c r="M487" s="75"/>
      <c r="N487" s="75"/>
      <c r="P487" s="329" t="str">
        <f t="shared" si="7"/>
        <v/>
      </c>
    </row>
    <row r="488" spans="1:16" s="40" customFormat="1" ht="12.3">
      <c r="A488" s="69"/>
      <c r="B488" s="69"/>
      <c r="C488" s="70"/>
      <c r="D488" s="70"/>
      <c r="E488" s="71"/>
      <c r="F488" s="111" t="str">
        <f>IFERROR(IF(G488="","",VLOOKUP(G488,種名候補!$C$2:$D$41,2,0)),"")</f>
        <v/>
      </c>
      <c r="G488" s="72"/>
      <c r="H488" s="73"/>
      <c r="I488" s="69"/>
      <c r="J488" s="69"/>
      <c r="K488" s="74"/>
      <c r="L488" s="75"/>
      <c r="M488" s="75"/>
      <c r="N488" s="75"/>
      <c r="P488" s="329" t="str">
        <f t="shared" si="7"/>
        <v/>
      </c>
    </row>
    <row r="489" spans="1:16" s="40" customFormat="1" ht="12.3">
      <c r="A489" s="69"/>
      <c r="B489" s="69"/>
      <c r="C489" s="70"/>
      <c r="D489" s="70"/>
      <c r="E489" s="71"/>
      <c r="F489" s="111" t="str">
        <f>IFERROR(IF(G489="","",VLOOKUP(G489,種名候補!$C$2:$D$41,2,0)),"")</f>
        <v/>
      </c>
      <c r="G489" s="72"/>
      <c r="H489" s="73"/>
      <c r="I489" s="69"/>
      <c r="J489" s="69"/>
      <c r="K489" s="74"/>
      <c r="L489" s="75"/>
      <c r="M489" s="75"/>
      <c r="N489" s="75"/>
      <c r="P489" s="329" t="str">
        <f t="shared" si="7"/>
        <v/>
      </c>
    </row>
    <row r="490" spans="1:16" s="40" customFormat="1" ht="12.3">
      <c r="A490" s="69"/>
      <c r="B490" s="69"/>
      <c r="C490" s="70"/>
      <c r="D490" s="70"/>
      <c r="E490" s="71"/>
      <c r="F490" s="111" t="str">
        <f>IFERROR(IF(G490="","",VLOOKUP(G490,種名候補!$C$2:$D$41,2,0)),"")</f>
        <v/>
      </c>
      <c r="G490" s="72"/>
      <c r="H490" s="73"/>
      <c r="I490" s="69"/>
      <c r="J490" s="69"/>
      <c r="K490" s="74"/>
      <c r="L490" s="75"/>
      <c r="M490" s="75"/>
      <c r="N490" s="75"/>
      <c r="P490" s="329" t="str">
        <f t="shared" si="7"/>
        <v/>
      </c>
    </row>
    <row r="491" spans="1:16" s="40" customFormat="1" ht="12.3">
      <c r="A491" s="69"/>
      <c r="B491" s="69"/>
      <c r="C491" s="70"/>
      <c r="D491" s="70"/>
      <c r="E491" s="71"/>
      <c r="F491" s="111" t="str">
        <f>IFERROR(IF(G491="","",VLOOKUP(G491,種名候補!$C$2:$D$41,2,0)),"")</f>
        <v/>
      </c>
      <c r="G491" s="72"/>
      <c r="H491" s="73"/>
      <c r="I491" s="69"/>
      <c r="J491" s="69"/>
      <c r="K491" s="74"/>
      <c r="L491" s="75"/>
      <c r="M491" s="75"/>
      <c r="N491" s="75"/>
      <c r="P491" s="329" t="str">
        <f t="shared" si="7"/>
        <v/>
      </c>
    </row>
    <row r="492" spans="1:16" s="40" customFormat="1" ht="12.3">
      <c r="A492" s="69"/>
      <c r="B492" s="69"/>
      <c r="C492" s="70"/>
      <c r="D492" s="70"/>
      <c r="E492" s="71"/>
      <c r="F492" s="111" t="str">
        <f>IFERROR(IF(G492="","",VLOOKUP(G492,種名候補!$C$2:$D$41,2,0)),"")</f>
        <v/>
      </c>
      <c r="G492" s="72"/>
      <c r="H492" s="73"/>
      <c r="I492" s="69"/>
      <c r="J492" s="69"/>
      <c r="K492" s="74"/>
      <c r="L492" s="75"/>
      <c r="M492" s="75"/>
      <c r="N492" s="75"/>
      <c r="P492" s="329" t="str">
        <f t="shared" si="7"/>
        <v/>
      </c>
    </row>
    <row r="493" spans="1:16" s="40" customFormat="1" ht="12.3">
      <c r="A493" s="69"/>
      <c r="B493" s="69"/>
      <c r="C493" s="70"/>
      <c r="D493" s="70"/>
      <c r="E493" s="71"/>
      <c r="F493" s="111" t="str">
        <f>IFERROR(IF(G493="","",VLOOKUP(G493,種名候補!$C$2:$D$41,2,0)),"")</f>
        <v/>
      </c>
      <c r="G493" s="72"/>
      <c r="H493" s="73"/>
      <c r="I493" s="69"/>
      <c r="J493" s="69"/>
      <c r="K493" s="74"/>
      <c r="L493" s="75"/>
      <c r="M493" s="75"/>
      <c r="N493" s="75"/>
      <c r="P493" s="329" t="str">
        <f t="shared" si="7"/>
        <v/>
      </c>
    </row>
    <row r="494" spans="1:16" s="40" customFormat="1" ht="12.3">
      <c r="A494" s="69"/>
      <c r="B494" s="69"/>
      <c r="C494" s="70"/>
      <c r="D494" s="70"/>
      <c r="E494" s="71"/>
      <c r="F494" s="111" t="str">
        <f>IFERROR(IF(G494="","",VLOOKUP(G494,種名候補!$C$2:$D$41,2,0)),"")</f>
        <v/>
      </c>
      <c r="G494" s="72"/>
      <c r="H494" s="73"/>
      <c r="I494" s="69"/>
      <c r="J494" s="69"/>
      <c r="K494" s="74"/>
      <c r="L494" s="75"/>
      <c r="M494" s="75"/>
      <c r="N494" s="75"/>
      <c r="P494" s="329" t="str">
        <f t="shared" si="7"/>
        <v/>
      </c>
    </row>
    <row r="495" spans="1:16" s="40" customFormat="1" ht="12.3">
      <c r="A495" s="69"/>
      <c r="B495" s="69"/>
      <c r="C495" s="70"/>
      <c r="D495" s="70"/>
      <c r="E495" s="71"/>
      <c r="F495" s="111" t="str">
        <f>IFERROR(IF(G495="","",VLOOKUP(G495,種名候補!$C$2:$D$41,2,0)),"")</f>
        <v/>
      </c>
      <c r="G495" s="72"/>
      <c r="H495" s="73"/>
      <c r="I495" s="69"/>
      <c r="J495" s="69"/>
      <c r="K495" s="74"/>
      <c r="L495" s="75"/>
      <c r="M495" s="75"/>
      <c r="N495" s="75"/>
      <c r="P495" s="329" t="str">
        <f t="shared" si="7"/>
        <v/>
      </c>
    </row>
    <row r="496" spans="1:16" s="40" customFormat="1" ht="12.3">
      <c r="A496" s="69"/>
      <c r="B496" s="69"/>
      <c r="C496" s="70"/>
      <c r="D496" s="70"/>
      <c r="E496" s="71"/>
      <c r="F496" s="111" t="str">
        <f>IFERROR(IF(G496="","",VLOOKUP(G496,種名候補!$C$2:$D$41,2,0)),"")</f>
        <v/>
      </c>
      <c r="G496" s="72"/>
      <c r="H496" s="73"/>
      <c r="I496" s="69"/>
      <c r="J496" s="69"/>
      <c r="K496" s="74"/>
      <c r="L496" s="75"/>
      <c r="M496" s="75"/>
      <c r="N496" s="75"/>
      <c r="P496" s="329" t="str">
        <f t="shared" si="7"/>
        <v/>
      </c>
    </row>
    <row r="497" spans="1:16" s="40" customFormat="1" ht="12.3">
      <c r="A497" s="69"/>
      <c r="B497" s="69"/>
      <c r="C497" s="70"/>
      <c r="D497" s="70"/>
      <c r="E497" s="71"/>
      <c r="F497" s="111" t="str">
        <f>IFERROR(IF(G497="","",VLOOKUP(G497,種名候補!$C$2:$D$41,2,0)),"")</f>
        <v/>
      </c>
      <c r="G497" s="72"/>
      <c r="H497" s="73"/>
      <c r="I497" s="69"/>
      <c r="J497" s="69"/>
      <c r="K497" s="74"/>
      <c r="L497" s="75"/>
      <c r="M497" s="75"/>
      <c r="N497" s="75"/>
      <c r="P497" s="329" t="str">
        <f t="shared" si="7"/>
        <v/>
      </c>
    </row>
    <row r="498" spans="1:16" s="40" customFormat="1" ht="12.3">
      <c r="A498" s="69"/>
      <c r="B498" s="69"/>
      <c r="C498" s="70"/>
      <c r="D498" s="70"/>
      <c r="E498" s="71"/>
      <c r="F498" s="111" t="str">
        <f>IFERROR(IF(G498="","",VLOOKUP(G498,種名候補!$C$2:$D$41,2,0)),"")</f>
        <v/>
      </c>
      <c r="G498" s="72"/>
      <c r="H498" s="73"/>
      <c r="I498" s="69"/>
      <c r="J498" s="69"/>
      <c r="K498" s="74"/>
      <c r="L498" s="75"/>
      <c r="M498" s="75"/>
      <c r="N498" s="75"/>
      <c r="P498" s="329" t="str">
        <f t="shared" si="7"/>
        <v/>
      </c>
    </row>
    <row r="499" spans="1:16" s="40" customFormat="1" ht="12.3">
      <c r="A499" s="69"/>
      <c r="B499" s="69"/>
      <c r="C499" s="70"/>
      <c r="D499" s="70"/>
      <c r="E499" s="71"/>
      <c r="F499" s="111" t="str">
        <f>IFERROR(IF(G499="","",VLOOKUP(G499,種名候補!$C$2:$D$41,2,0)),"")</f>
        <v/>
      </c>
      <c r="G499" s="72"/>
      <c r="H499" s="73"/>
      <c r="I499" s="69"/>
      <c r="J499" s="69"/>
      <c r="K499" s="74"/>
      <c r="L499" s="75"/>
      <c r="M499" s="75"/>
      <c r="N499" s="75"/>
      <c r="P499" s="329" t="str">
        <f t="shared" si="7"/>
        <v/>
      </c>
    </row>
    <row r="500" spans="1:16" s="40" customFormat="1" ht="12.3">
      <c r="A500" s="69"/>
      <c r="B500" s="69"/>
      <c r="C500" s="70"/>
      <c r="D500" s="70"/>
      <c r="E500" s="71"/>
      <c r="F500" s="111" t="str">
        <f>IFERROR(IF(G500="","",VLOOKUP(G500,種名候補!$C$2:$D$41,2,0)),"")</f>
        <v/>
      </c>
      <c r="G500" s="72"/>
      <c r="H500" s="73"/>
      <c r="I500" s="69"/>
      <c r="J500" s="69"/>
      <c r="K500" s="74"/>
      <c r="L500" s="75"/>
      <c r="M500" s="75"/>
      <c r="N500" s="75"/>
      <c r="P500" s="329" t="str">
        <f t="shared" si="7"/>
        <v/>
      </c>
    </row>
    <row r="501" spans="1:16" s="40" customFormat="1" ht="12.3">
      <c r="A501" s="69"/>
      <c r="B501" s="69"/>
      <c r="C501" s="70"/>
      <c r="D501" s="70"/>
      <c r="E501" s="71"/>
      <c r="F501" s="111" t="str">
        <f>IFERROR(IF(G501="","",VLOOKUP(G501,種名候補!$C$2:$D$41,2,0)),"")</f>
        <v/>
      </c>
      <c r="G501" s="72"/>
      <c r="H501" s="73"/>
      <c r="I501" s="69"/>
      <c r="J501" s="69"/>
      <c r="K501" s="74"/>
      <c r="L501" s="75"/>
      <c r="M501" s="75"/>
      <c r="N501" s="75"/>
      <c r="P501" s="329" t="str">
        <f t="shared" si="7"/>
        <v/>
      </c>
    </row>
    <row r="502" spans="1:16" s="40" customFormat="1" ht="12.3">
      <c r="A502" s="69"/>
      <c r="B502" s="69"/>
      <c r="C502" s="70"/>
      <c r="D502" s="70"/>
      <c r="E502" s="71"/>
      <c r="F502" s="111" t="str">
        <f>IFERROR(IF(G502="","",VLOOKUP(G502,種名候補!$C$2:$D$41,2,0)),"")</f>
        <v/>
      </c>
      <c r="G502" s="72"/>
      <c r="H502" s="73"/>
      <c r="I502" s="69"/>
      <c r="J502" s="69"/>
      <c r="K502" s="74"/>
      <c r="L502" s="75"/>
      <c r="M502" s="75"/>
      <c r="N502" s="75"/>
      <c r="P502" s="329" t="str">
        <f t="shared" si="7"/>
        <v/>
      </c>
    </row>
    <row r="503" spans="1:16" s="40" customFormat="1" ht="12.3">
      <c r="A503" s="69"/>
      <c r="B503" s="69"/>
      <c r="C503" s="70"/>
      <c r="D503" s="70"/>
      <c r="E503" s="71"/>
      <c r="F503" s="111" t="str">
        <f>IFERROR(IF(G503="","",VLOOKUP(G503,種名候補!$C$2:$D$41,2,0)),"")</f>
        <v/>
      </c>
      <c r="G503" s="72"/>
      <c r="H503" s="73"/>
      <c r="I503" s="69"/>
      <c r="J503" s="69"/>
      <c r="K503" s="74"/>
      <c r="L503" s="75"/>
      <c r="M503" s="75"/>
      <c r="N503" s="75"/>
      <c r="P503" s="329" t="str">
        <f t="shared" si="7"/>
        <v/>
      </c>
    </row>
    <row r="504" spans="1:16" s="40" customFormat="1" ht="12.3">
      <c r="A504" s="69"/>
      <c r="B504" s="69"/>
      <c r="C504" s="70"/>
      <c r="D504" s="70"/>
      <c r="E504" s="71"/>
      <c r="F504" s="111" t="str">
        <f>IFERROR(IF(G504="","",VLOOKUP(G504,種名候補!$C$2:$D$41,2,0)),"")</f>
        <v/>
      </c>
      <c r="G504" s="72"/>
      <c r="H504" s="73"/>
      <c r="I504" s="69"/>
      <c r="J504" s="69"/>
      <c r="K504" s="74"/>
      <c r="L504" s="75"/>
      <c r="M504" s="75"/>
      <c r="N504" s="75"/>
      <c r="P504" s="329" t="str">
        <f t="shared" si="7"/>
        <v/>
      </c>
    </row>
    <row r="505" spans="1:16" s="40" customFormat="1" ht="12.3">
      <c r="A505" s="69"/>
      <c r="B505" s="69"/>
      <c r="C505" s="70"/>
      <c r="D505" s="70"/>
      <c r="E505" s="71"/>
      <c r="F505" s="111" t="str">
        <f>IFERROR(IF(G505="","",VLOOKUP(G505,種名候補!$C$2:$D$41,2,0)),"")</f>
        <v/>
      </c>
      <c r="G505" s="72"/>
      <c r="H505" s="73"/>
      <c r="I505" s="69"/>
      <c r="J505" s="69"/>
      <c r="K505" s="74"/>
      <c r="L505" s="75"/>
      <c r="M505" s="75"/>
      <c r="N505" s="75"/>
      <c r="P505" s="329" t="str">
        <f t="shared" si="7"/>
        <v/>
      </c>
    </row>
    <row r="506" spans="1:16" s="40" customFormat="1" ht="12.3">
      <c r="A506" s="69"/>
      <c r="B506" s="69"/>
      <c r="C506" s="70"/>
      <c r="D506" s="70"/>
      <c r="E506" s="71"/>
      <c r="F506" s="111" t="str">
        <f>IFERROR(IF(G506="","",VLOOKUP(G506,種名候補!$C$2:$D$41,2,0)),"")</f>
        <v/>
      </c>
      <c r="G506" s="72"/>
      <c r="H506" s="73"/>
      <c r="I506" s="69"/>
      <c r="J506" s="69"/>
      <c r="K506" s="74"/>
      <c r="L506" s="75"/>
      <c r="M506" s="75"/>
      <c r="N506" s="75"/>
      <c r="P506" s="329" t="str">
        <f t="shared" si="7"/>
        <v/>
      </c>
    </row>
    <row r="507" spans="1:16" s="40" customFormat="1" ht="12.3">
      <c r="A507" s="69"/>
      <c r="B507" s="69"/>
      <c r="C507" s="70"/>
      <c r="D507" s="70"/>
      <c r="E507" s="71"/>
      <c r="F507" s="111" t="str">
        <f>IFERROR(IF(G507="","",VLOOKUP(G507,種名候補!$C$2:$D$41,2,0)),"")</f>
        <v/>
      </c>
      <c r="G507" s="72"/>
      <c r="H507" s="73"/>
      <c r="I507" s="69"/>
      <c r="J507" s="69"/>
      <c r="K507" s="74"/>
      <c r="L507" s="75"/>
      <c r="M507" s="75"/>
      <c r="N507" s="75"/>
      <c r="P507" s="329" t="str">
        <f t="shared" si="7"/>
        <v/>
      </c>
    </row>
    <row r="508" spans="1:16" s="40" customFormat="1" ht="12.3">
      <c r="A508" s="69"/>
      <c r="B508" s="69"/>
      <c r="C508" s="70"/>
      <c r="D508" s="70"/>
      <c r="E508" s="71"/>
      <c r="F508" s="111" t="str">
        <f>IFERROR(IF(G508="","",VLOOKUP(G508,種名候補!$C$2:$D$41,2,0)),"")</f>
        <v/>
      </c>
      <c r="G508" s="72"/>
      <c r="H508" s="73"/>
      <c r="I508" s="69"/>
      <c r="J508" s="69"/>
      <c r="K508" s="74"/>
      <c r="L508" s="75"/>
      <c r="M508" s="75"/>
      <c r="N508" s="75"/>
      <c r="P508" s="329" t="str">
        <f t="shared" si="7"/>
        <v/>
      </c>
    </row>
    <row r="509" spans="1:16" s="40" customFormat="1" ht="12.3">
      <c r="A509" s="69"/>
      <c r="B509" s="69"/>
      <c r="C509" s="70"/>
      <c r="D509" s="70"/>
      <c r="E509" s="71"/>
      <c r="F509" s="111" t="str">
        <f>IFERROR(IF(G509="","",VLOOKUP(G509,種名候補!$C$2:$D$41,2,0)),"")</f>
        <v/>
      </c>
      <c r="G509" s="72"/>
      <c r="H509" s="73"/>
      <c r="I509" s="69"/>
      <c r="J509" s="69"/>
      <c r="K509" s="74"/>
      <c r="L509" s="75"/>
      <c r="M509" s="75"/>
      <c r="N509" s="75"/>
      <c r="P509" s="329" t="str">
        <f t="shared" si="7"/>
        <v/>
      </c>
    </row>
    <row r="510" spans="1:16" s="40" customFormat="1" ht="12.3">
      <c r="A510" s="69"/>
      <c r="B510" s="69"/>
      <c r="C510" s="70"/>
      <c r="D510" s="70"/>
      <c r="E510" s="71"/>
      <c r="F510" s="111" t="str">
        <f>IFERROR(IF(G510="","",VLOOKUP(G510,種名候補!$C$2:$D$41,2,0)),"")</f>
        <v/>
      </c>
      <c r="G510" s="72"/>
      <c r="H510" s="73"/>
      <c r="I510" s="69"/>
      <c r="J510" s="69"/>
      <c r="K510" s="74"/>
      <c r="L510" s="75"/>
      <c r="M510" s="75"/>
      <c r="N510" s="75"/>
      <c r="P510" s="329" t="str">
        <f t="shared" si="7"/>
        <v/>
      </c>
    </row>
    <row r="511" spans="1:16" s="40" customFormat="1" ht="12.3">
      <c r="A511" s="69"/>
      <c r="B511" s="69"/>
      <c r="C511" s="70"/>
      <c r="D511" s="70"/>
      <c r="E511" s="71"/>
      <c r="F511" s="111" t="str">
        <f>IFERROR(IF(G511="","",VLOOKUP(G511,種名候補!$C$2:$D$41,2,0)),"")</f>
        <v/>
      </c>
      <c r="G511" s="72"/>
      <c r="H511" s="73"/>
      <c r="I511" s="69"/>
      <c r="J511" s="69"/>
      <c r="K511" s="74"/>
      <c r="L511" s="75"/>
      <c r="M511" s="75"/>
      <c r="N511" s="75"/>
      <c r="P511" s="329" t="str">
        <f t="shared" si="7"/>
        <v/>
      </c>
    </row>
    <row r="512" spans="1:16" s="40" customFormat="1" ht="12.3">
      <c r="A512" s="69"/>
      <c r="B512" s="69"/>
      <c r="C512" s="70"/>
      <c r="D512" s="70"/>
      <c r="E512" s="71"/>
      <c r="F512" s="111" t="str">
        <f>IFERROR(IF(G512="","",VLOOKUP(G512,種名候補!$C$2:$D$41,2,0)),"")</f>
        <v/>
      </c>
      <c r="G512" s="72"/>
      <c r="H512" s="73"/>
      <c r="I512" s="69"/>
      <c r="J512" s="69"/>
      <c r="K512" s="74"/>
      <c r="L512" s="75"/>
      <c r="M512" s="75"/>
      <c r="N512" s="75"/>
      <c r="P512" s="329" t="str">
        <f t="shared" si="7"/>
        <v/>
      </c>
    </row>
    <row r="513" spans="1:16" s="40" customFormat="1" ht="12.3">
      <c r="A513" s="69"/>
      <c r="B513" s="69"/>
      <c r="C513" s="70"/>
      <c r="D513" s="70"/>
      <c r="E513" s="71"/>
      <c r="F513" s="111" t="str">
        <f>IFERROR(IF(G513="","",VLOOKUP(G513,種名候補!$C$2:$D$41,2,0)),"")</f>
        <v/>
      </c>
      <c r="G513" s="72"/>
      <c r="H513" s="73"/>
      <c r="I513" s="69"/>
      <c r="J513" s="69"/>
      <c r="K513" s="74"/>
      <c r="L513" s="75"/>
      <c r="M513" s="75"/>
      <c r="N513" s="75"/>
      <c r="P513" s="329" t="str">
        <f t="shared" si="7"/>
        <v/>
      </c>
    </row>
    <row r="514" spans="1:16" s="40" customFormat="1" ht="12.3">
      <c r="A514" s="69"/>
      <c r="B514" s="69"/>
      <c r="C514" s="70"/>
      <c r="D514" s="70"/>
      <c r="E514" s="71"/>
      <c r="F514" s="111" t="str">
        <f>IFERROR(IF(G514="","",VLOOKUP(G514,種名候補!$C$2:$D$41,2,0)),"")</f>
        <v/>
      </c>
      <c r="G514" s="72"/>
      <c r="H514" s="73"/>
      <c r="I514" s="69"/>
      <c r="J514" s="69"/>
      <c r="K514" s="74"/>
      <c r="L514" s="75"/>
      <c r="M514" s="75"/>
      <c r="N514" s="75"/>
      <c r="P514" s="329" t="str">
        <f t="shared" si="7"/>
        <v/>
      </c>
    </row>
    <row r="515" spans="1:16" s="40" customFormat="1" ht="12.3">
      <c r="A515" s="69"/>
      <c r="B515" s="69"/>
      <c r="C515" s="70"/>
      <c r="D515" s="70"/>
      <c r="E515" s="71"/>
      <c r="F515" s="111" t="str">
        <f>IFERROR(IF(G515="","",VLOOKUP(G515,種名候補!$C$2:$D$41,2,0)),"")</f>
        <v/>
      </c>
      <c r="G515" s="72"/>
      <c r="H515" s="73"/>
      <c r="I515" s="69"/>
      <c r="J515" s="69"/>
      <c r="K515" s="74"/>
      <c r="L515" s="75"/>
      <c r="M515" s="75"/>
      <c r="N515" s="75"/>
      <c r="P515" s="329" t="str">
        <f t="shared" si="7"/>
        <v/>
      </c>
    </row>
    <row r="516" spans="1:16" s="40" customFormat="1" ht="12.3">
      <c r="A516" s="69"/>
      <c r="B516" s="69"/>
      <c r="C516" s="70"/>
      <c r="D516" s="70"/>
      <c r="E516" s="71"/>
      <c r="F516" s="111" t="str">
        <f>IFERROR(IF(G516="","",VLOOKUP(G516,種名候補!$C$2:$D$41,2,0)),"")</f>
        <v/>
      </c>
      <c r="G516" s="72"/>
      <c r="H516" s="73"/>
      <c r="I516" s="69"/>
      <c r="J516" s="69"/>
      <c r="K516" s="74"/>
      <c r="L516" s="75"/>
      <c r="M516" s="75"/>
      <c r="N516" s="75"/>
      <c r="P516" s="329" t="str">
        <f t="shared" si="7"/>
        <v/>
      </c>
    </row>
    <row r="517" spans="1:16" s="40" customFormat="1" ht="12.3">
      <c r="A517" s="69"/>
      <c r="B517" s="69"/>
      <c r="C517" s="70"/>
      <c r="D517" s="70"/>
      <c r="E517" s="71"/>
      <c r="F517" s="111" t="str">
        <f>IFERROR(IF(G517="","",VLOOKUP(G517,種名候補!$C$2:$D$41,2,0)),"")</f>
        <v/>
      </c>
      <c r="G517" s="72"/>
      <c r="H517" s="73"/>
      <c r="I517" s="69"/>
      <c r="J517" s="69"/>
      <c r="K517" s="74"/>
      <c r="L517" s="75"/>
      <c r="M517" s="75"/>
      <c r="N517" s="75"/>
      <c r="P517" s="329" t="str">
        <f t="shared" si="7"/>
        <v/>
      </c>
    </row>
    <row r="518" spans="1:16" s="40" customFormat="1" ht="12.3">
      <c r="A518" s="69"/>
      <c r="B518" s="69"/>
      <c r="C518" s="70"/>
      <c r="D518" s="70"/>
      <c r="E518" s="71"/>
      <c r="F518" s="111" t="str">
        <f>IFERROR(IF(G518="","",VLOOKUP(G518,種名候補!$C$2:$D$41,2,0)),"")</f>
        <v/>
      </c>
      <c r="G518" s="72"/>
      <c r="H518" s="73"/>
      <c r="I518" s="69"/>
      <c r="J518" s="69"/>
      <c r="K518" s="74"/>
      <c r="L518" s="75"/>
      <c r="M518" s="75"/>
      <c r="N518" s="75"/>
      <c r="P518" s="329" t="str">
        <f t="shared" si="7"/>
        <v/>
      </c>
    </row>
    <row r="519" spans="1:16" s="40" customFormat="1" ht="12.3">
      <c r="A519" s="69"/>
      <c r="B519" s="69"/>
      <c r="C519" s="70"/>
      <c r="D519" s="70"/>
      <c r="E519" s="71"/>
      <c r="F519" s="111" t="str">
        <f>IFERROR(IF(G519="","",VLOOKUP(G519,種名候補!$C$2:$D$41,2,0)),"")</f>
        <v/>
      </c>
      <c r="G519" s="72"/>
      <c r="H519" s="73"/>
      <c r="I519" s="69"/>
      <c r="J519" s="69"/>
      <c r="K519" s="74"/>
      <c r="L519" s="75"/>
      <c r="M519" s="75"/>
      <c r="N519" s="75"/>
      <c r="P519" s="329" t="str">
        <f t="shared" si="7"/>
        <v/>
      </c>
    </row>
    <row r="520" spans="1:16" s="40" customFormat="1" ht="12.3">
      <c r="A520" s="69"/>
      <c r="B520" s="69"/>
      <c r="C520" s="70"/>
      <c r="D520" s="70"/>
      <c r="E520" s="71"/>
      <c r="F520" s="111" t="str">
        <f>IFERROR(IF(G520="","",VLOOKUP(G520,種名候補!$C$2:$D$41,2,0)),"")</f>
        <v/>
      </c>
      <c r="G520" s="72"/>
      <c r="H520" s="73"/>
      <c r="I520" s="69"/>
      <c r="J520" s="69"/>
      <c r="K520" s="74"/>
      <c r="L520" s="75"/>
      <c r="M520" s="75"/>
      <c r="N520" s="75"/>
      <c r="P520" s="329" t="str">
        <f t="shared" si="7"/>
        <v/>
      </c>
    </row>
    <row r="521" spans="1:16" s="40" customFormat="1" ht="12.3">
      <c r="A521" s="69"/>
      <c r="B521" s="69"/>
      <c r="C521" s="70"/>
      <c r="D521" s="70"/>
      <c r="E521" s="71"/>
      <c r="F521" s="111" t="str">
        <f>IFERROR(IF(G521="","",VLOOKUP(G521,種名候補!$C$2:$D$41,2,0)),"")</f>
        <v/>
      </c>
      <c r="G521" s="72"/>
      <c r="H521" s="73"/>
      <c r="I521" s="69"/>
      <c r="J521" s="69"/>
      <c r="K521" s="74"/>
      <c r="L521" s="75"/>
      <c r="M521" s="75"/>
      <c r="N521" s="75"/>
      <c r="P521" s="329" t="str">
        <f t="shared" si="7"/>
        <v/>
      </c>
    </row>
    <row r="522" spans="1:16" s="40" customFormat="1" ht="12.3">
      <c r="A522" s="69"/>
      <c r="B522" s="69"/>
      <c r="C522" s="70"/>
      <c r="D522" s="70"/>
      <c r="E522" s="71"/>
      <c r="F522" s="111" t="str">
        <f>IFERROR(IF(G522="","",VLOOKUP(G522,種名候補!$C$2:$D$41,2,0)),"")</f>
        <v/>
      </c>
      <c r="G522" s="72"/>
      <c r="H522" s="73"/>
      <c r="I522" s="69"/>
      <c r="J522" s="69"/>
      <c r="K522" s="74"/>
      <c r="L522" s="75"/>
      <c r="M522" s="75"/>
      <c r="N522" s="75"/>
      <c r="P522" s="329" t="str">
        <f t="shared" ref="P522:P585" si="8">IF(COUNTA(A522:E522,G522:J522)=0,"",IF(OR(COUNTA(A522:E522,G522,I522)&lt;7,AND(HOUR(E522)=0,MINUTE(E522)=0)),1,0))</f>
        <v/>
      </c>
    </row>
    <row r="523" spans="1:16" s="40" customFormat="1" ht="12.3">
      <c r="A523" s="69"/>
      <c r="B523" s="69"/>
      <c r="C523" s="70"/>
      <c r="D523" s="70"/>
      <c r="E523" s="71"/>
      <c r="F523" s="111" t="str">
        <f>IFERROR(IF(G523="","",VLOOKUP(G523,種名候補!$C$2:$D$41,2,0)),"")</f>
        <v/>
      </c>
      <c r="G523" s="72"/>
      <c r="H523" s="73"/>
      <c r="I523" s="69"/>
      <c r="J523" s="69"/>
      <c r="K523" s="74"/>
      <c r="L523" s="75"/>
      <c r="M523" s="75"/>
      <c r="N523" s="75"/>
      <c r="P523" s="329" t="str">
        <f t="shared" si="8"/>
        <v/>
      </c>
    </row>
    <row r="524" spans="1:16" s="40" customFormat="1" ht="12.3">
      <c r="A524" s="69"/>
      <c r="B524" s="69"/>
      <c r="C524" s="70"/>
      <c r="D524" s="70"/>
      <c r="E524" s="71"/>
      <c r="F524" s="111" t="str">
        <f>IFERROR(IF(G524="","",VLOOKUP(G524,種名候補!$C$2:$D$41,2,0)),"")</f>
        <v/>
      </c>
      <c r="G524" s="72"/>
      <c r="H524" s="73"/>
      <c r="I524" s="69"/>
      <c r="J524" s="69"/>
      <c r="K524" s="74"/>
      <c r="L524" s="75"/>
      <c r="M524" s="75"/>
      <c r="N524" s="75"/>
      <c r="P524" s="329" t="str">
        <f t="shared" si="8"/>
        <v/>
      </c>
    </row>
    <row r="525" spans="1:16" s="40" customFormat="1" ht="12.3">
      <c r="A525" s="69"/>
      <c r="B525" s="69"/>
      <c r="C525" s="70"/>
      <c r="D525" s="70"/>
      <c r="E525" s="71"/>
      <c r="F525" s="111" t="str">
        <f>IFERROR(IF(G525="","",VLOOKUP(G525,種名候補!$C$2:$D$41,2,0)),"")</f>
        <v/>
      </c>
      <c r="G525" s="72"/>
      <c r="H525" s="73"/>
      <c r="I525" s="69"/>
      <c r="J525" s="69"/>
      <c r="K525" s="74"/>
      <c r="L525" s="75"/>
      <c r="M525" s="75"/>
      <c r="N525" s="75"/>
      <c r="P525" s="329" t="str">
        <f t="shared" si="8"/>
        <v/>
      </c>
    </row>
    <row r="526" spans="1:16" s="40" customFormat="1" ht="12.3">
      <c r="A526" s="69"/>
      <c r="B526" s="69"/>
      <c r="C526" s="70"/>
      <c r="D526" s="70"/>
      <c r="E526" s="71"/>
      <c r="F526" s="111" t="str">
        <f>IFERROR(IF(G526="","",VLOOKUP(G526,種名候補!$C$2:$D$41,2,0)),"")</f>
        <v/>
      </c>
      <c r="G526" s="72"/>
      <c r="H526" s="73"/>
      <c r="I526" s="69"/>
      <c r="J526" s="69"/>
      <c r="K526" s="74"/>
      <c r="L526" s="75"/>
      <c r="M526" s="75"/>
      <c r="N526" s="75"/>
      <c r="P526" s="329" t="str">
        <f t="shared" si="8"/>
        <v/>
      </c>
    </row>
    <row r="527" spans="1:16" s="40" customFormat="1" ht="12.3">
      <c r="A527" s="69"/>
      <c r="B527" s="69"/>
      <c r="C527" s="70"/>
      <c r="D527" s="70"/>
      <c r="E527" s="71"/>
      <c r="F527" s="111" t="str">
        <f>IFERROR(IF(G527="","",VLOOKUP(G527,種名候補!$C$2:$D$41,2,0)),"")</f>
        <v/>
      </c>
      <c r="G527" s="72"/>
      <c r="H527" s="73"/>
      <c r="I527" s="69"/>
      <c r="J527" s="69"/>
      <c r="K527" s="74"/>
      <c r="L527" s="75"/>
      <c r="M527" s="75"/>
      <c r="N527" s="75"/>
      <c r="P527" s="329" t="str">
        <f t="shared" si="8"/>
        <v/>
      </c>
    </row>
    <row r="528" spans="1:16" s="40" customFormat="1" ht="12.3">
      <c r="A528" s="69"/>
      <c r="B528" s="69"/>
      <c r="C528" s="70"/>
      <c r="D528" s="70"/>
      <c r="E528" s="71"/>
      <c r="F528" s="111" t="str">
        <f>IFERROR(IF(G528="","",VLOOKUP(G528,種名候補!$C$2:$D$41,2,0)),"")</f>
        <v/>
      </c>
      <c r="G528" s="72"/>
      <c r="H528" s="73"/>
      <c r="I528" s="69"/>
      <c r="J528" s="69"/>
      <c r="K528" s="74"/>
      <c r="L528" s="75"/>
      <c r="M528" s="75"/>
      <c r="N528" s="75"/>
      <c r="P528" s="329" t="str">
        <f t="shared" si="8"/>
        <v/>
      </c>
    </row>
    <row r="529" spans="1:16" s="40" customFormat="1" ht="12.3">
      <c r="A529" s="69"/>
      <c r="B529" s="69"/>
      <c r="C529" s="70"/>
      <c r="D529" s="70"/>
      <c r="E529" s="71"/>
      <c r="F529" s="111" t="str">
        <f>IFERROR(IF(G529="","",VLOOKUP(G529,種名候補!$C$2:$D$41,2,0)),"")</f>
        <v/>
      </c>
      <c r="G529" s="72"/>
      <c r="H529" s="73"/>
      <c r="I529" s="69"/>
      <c r="J529" s="69"/>
      <c r="K529" s="74"/>
      <c r="L529" s="75"/>
      <c r="M529" s="75"/>
      <c r="N529" s="75"/>
      <c r="P529" s="329" t="str">
        <f t="shared" si="8"/>
        <v/>
      </c>
    </row>
    <row r="530" spans="1:16" s="40" customFormat="1" ht="12.3">
      <c r="A530" s="69"/>
      <c r="B530" s="69"/>
      <c r="C530" s="70"/>
      <c r="D530" s="70"/>
      <c r="E530" s="71"/>
      <c r="F530" s="111" t="str">
        <f>IFERROR(IF(G530="","",VLOOKUP(G530,種名候補!$C$2:$D$41,2,0)),"")</f>
        <v/>
      </c>
      <c r="G530" s="72"/>
      <c r="H530" s="73"/>
      <c r="I530" s="69"/>
      <c r="J530" s="69"/>
      <c r="K530" s="74"/>
      <c r="L530" s="75"/>
      <c r="M530" s="75"/>
      <c r="N530" s="75"/>
      <c r="P530" s="329" t="str">
        <f t="shared" si="8"/>
        <v/>
      </c>
    </row>
    <row r="531" spans="1:16" s="40" customFormat="1" ht="12.3">
      <c r="A531" s="69"/>
      <c r="B531" s="69"/>
      <c r="C531" s="70"/>
      <c r="D531" s="70"/>
      <c r="E531" s="71"/>
      <c r="F531" s="111" t="str">
        <f>IFERROR(IF(G531="","",VLOOKUP(G531,種名候補!$C$2:$D$41,2,0)),"")</f>
        <v/>
      </c>
      <c r="G531" s="72"/>
      <c r="H531" s="73"/>
      <c r="I531" s="69"/>
      <c r="J531" s="69"/>
      <c r="K531" s="74"/>
      <c r="L531" s="75"/>
      <c r="M531" s="75"/>
      <c r="N531" s="75"/>
      <c r="P531" s="329" t="str">
        <f t="shared" si="8"/>
        <v/>
      </c>
    </row>
    <row r="532" spans="1:16" s="40" customFormat="1" ht="12.3">
      <c r="A532" s="69"/>
      <c r="B532" s="69"/>
      <c r="C532" s="70"/>
      <c r="D532" s="70"/>
      <c r="E532" s="71"/>
      <c r="F532" s="111" t="str">
        <f>IFERROR(IF(G532="","",VLOOKUP(G532,種名候補!$C$2:$D$41,2,0)),"")</f>
        <v/>
      </c>
      <c r="G532" s="72"/>
      <c r="H532" s="73"/>
      <c r="I532" s="69"/>
      <c r="J532" s="69"/>
      <c r="K532" s="74"/>
      <c r="L532" s="75"/>
      <c r="M532" s="75"/>
      <c r="N532" s="75"/>
      <c r="P532" s="329" t="str">
        <f t="shared" si="8"/>
        <v/>
      </c>
    </row>
    <row r="533" spans="1:16" s="40" customFormat="1" ht="12.3">
      <c r="A533" s="69"/>
      <c r="B533" s="69"/>
      <c r="C533" s="70"/>
      <c r="D533" s="70"/>
      <c r="E533" s="71"/>
      <c r="F533" s="111" t="str">
        <f>IFERROR(IF(G533="","",VLOOKUP(G533,種名候補!$C$2:$D$41,2,0)),"")</f>
        <v/>
      </c>
      <c r="G533" s="72"/>
      <c r="H533" s="73"/>
      <c r="I533" s="69"/>
      <c r="J533" s="69"/>
      <c r="K533" s="74"/>
      <c r="L533" s="75"/>
      <c r="M533" s="75"/>
      <c r="N533" s="75"/>
      <c r="P533" s="329" t="str">
        <f t="shared" si="8"/>
        <v/>
      </c>
    </row>
    <row r="534" spans="1:16" s="40" customFormat="1" ht="12.3">
      <c r="A534" s="69"/>
      <c r="B534" s="69"/>
      <c r="C534" s="70"/>
      <c r="D534" s="70"/>
      <c r="E534" s="71"/>
      <c r="F534" s="111" t="str">
        <f>IFERROR(IF(G534="","",VLOOKUP(G534,種名候補!$C$2:$D$41,2,0)),"")</f>
        <v/>
      </c>
      <c r="G534" s="72"/>
      <c r="H534" s="73"/>
      <c r="I534" s="69"/>
      <c r="J534" s="69"/>
      <c r="K534" s="74"/>
      <c r="L534" s="75"/>
      <c r="M534" s="75"/>
      <c r="N534" s="75"/>
      <c r="P534" s="329" t="str">
        <f t="shared" si="8"/>
        <v/>
      </c>
    </row>
    <row r="535" spans="1:16" s="40" customFormat="1" ht="12.3">
      <c r="A535" s="69"/>
      <c r="B535" s="69"/>
      <c r="C535" s="70"/>
      <c r="D535" s="70"/>
      <c r="E535" s="71"/>
      <c r="F535" s="111" t="str">
        <f>IFERROR(IF(G535="","",VLOOKUP(G535,種名候補!$C$2:$D$41,2,0)),"")</f>
        <v/>
      </c>
      <c r="G535" s="72"/>
      <c r="H535" s="73"/>
      <c r="I535" s="69"/>
      <c r="J535" s="69"/>
      <c r="K535" s="74"/>
      <c r="L535" s="75"/>
      <c r="M535" s="75"/>
      <c r="N535" s="75"/>
      <c r="P535" s="329" t="str">
        <f t="shared" si="8"/>
        <v/>
      </c>
    </row>
    <row r="536" spans="1:16" s="40" customFormat="1" ht="12.3">
      <c r="A536" s="69"/>
      <c r="B536" s="69"/>
      <c r="C536" s="70"/>
      <c r="D536" s="70"/>
      <c r="E536" s="71"/>
      <c r="F536" s="111" t="str">
        <f>IFERROR(IF(G536="","",VLOOKUP(G536,種名候補!$C$2:$D$41,2,0)),"")</f>
        <v/>
      </c>
      <c r="G536" s="72"/>
      <c r="H536" s="73"/>
      <c r="I536" s="69"/>
      <c r="J536" s="69"/>
      <c r="K536" s="74"/>
      <c r="L536" s="75"/>
      <c r="M536" s="75"/>
      <c r="N536" s="75"/>
      <c r="P536" s="329" t="str">
        <f t="shared" si="8"/>
        <v/>
      </c>
    </row>
    <row r="537" spans="1:16" s="40" customFormat="1" ht="12.3">
      <c r="A537" s="69"/>
      <c r="B537" s="69"/>
      <c r="C537" s="70"/>
      <c r="D537" s="70"/>
      <c r="E537" s="71"/>
      <c r="F537" s="111" t="str">
        <f>IFERROR(IF(G537="","",VLOOKUP(G537,種名候補!$C$2:$D$41,2,0)),"")</f>
        <v/>
      </c>
      <c r="G537" s="72"/>
      <c r="H537" s="73"/>
      <c r="I537" s="69"/>
      <c r="J537" s="69"/>
      <c r="K537" s="74"/>
      <c r="L537" s="75"/>
      <c r="M537" s="75"/>
      <c r="N537" s="75"/>
      <c r="P537" s="329" t="str">
        <f t="shared" si="8"/>
        <v/>
      </c>
    </row>
    <row r="538" spans="1:16" s="40" customFormat="1" ht="12.3">
      <c r="A538" s="69"/>
      <c r="B538" s="69"/>
      <c r="C538" s="70"/>
      <c r="D538" s="70"/>
      <c r="E538" s="71"/>
      <c r="F538" s="111" t="str">
        <f>IFERROR(IF(G538="","",VLOOKUP(G538,種名候補!$C$2:$D$41,2,0)),"")</f>
        <v/>
      </c>
      <c r="G538" s="72"/>
      <c r="H538" s="73"/>
      <c r="I538" s="69"/>
      <c r="J538" s="69"/>
      <c r="K538" s="74"/>
      <c r="L538" s="75"/>
      <c r="M538" s="75"/>
      <c r="N538" s="75"/>
      <c r="P538" s="329" t="str">
        <f t="shared" si="8"/>
        <v/>
      </c>
    </row>
    <row r="539" spans="1:16" s="40" customFormat="1" ht="12.3">
      <c r="A539" s="69"/>
      <c r="B539" s="69"/>
      <c r="C539" s="70"/>
      <c r="D539" s="70"/>
      <c r="E539" s="71"/>
      <c r="F539" s="111" t="str">
        <f>IFERROR(IF(G539="","",VLOOKUP(G539,種名候補!$C$2:$D$41,2,0)),"")</f>
        <v/>
      </c>
      <c r="G539" s="72"/>
      <c r="H539" s="73"/>
      <c r="I539" s="69"/>
      <c r="J539" s="69"/>
      <c r="K539" s="74"/>
      <c r="L539" s="75"/>
      <c r="M539" s="75"/>
      <c r="N539" s="75"/>
      <c r="P539" s="329" t="str">
        <f t="shared" si="8"/>
        <v/>
      </c>
    </row>
    <row r="540" spans="1:16" s="40" customFormat="1" ht="12.3">
      <c r="A540" s="69"/>
      <c r="B540" s="69"/>
      <c r="C540" s="70"/>
      <c r="D540" s="70"/>
      <c r="E540" s="71"/>
      <c r="F540" s="111" t="str">
        <f>IFERROR(IF(G540="","",VLOOKUP(G540,種名候補!$C$2:$D$41,2,0)),"")</f>
        <v/>
      </c>
      <c r="G540" s="72"/>
      <c r="H540" s="73"/>
      <c r="I540" s="69"/>
      <c r="J540" s="69"/>
      <c r="K540" s="74"/>
      <c r="L540" s="75"/>
      <c r="M540" s="75"/>
      <c r="N540" s="75"/>
      <c r="P540" s="329" t="str">
        <f t="shared" si="8"/>
        <v/>
      </c>
    </row>
    <row r="541" spans="1:16" s="40" customFormat="1" ht="12.3">
      <c r="A541" s="69"/>
      <c r="B541" s="69"/>
      <c r="C541" s="70"/>
      <c r="D541" s="70"/>
      <c r="E541" s="71"/>
      <c r="F541" s="111" t="str">
        <f>IFERROR(IF(G541="","",VLOOKUP(G541,種名候補!$C$2:$D$41,2,0)),"")</f>
        <v/>
      </c>
      <c r="G541" s="72"/>
      <c r="H541" s="73"/>
      <c r="I541" s="69"/>
      <c r="J541" s="69"/>
      <c r="K541" s="74"/>
      <c r="L541" s="75"/>
      <c r="M541" s="75"/>
      <c r="N541" s="75"/>
      <c r="P541" s="329" t="str">
        <f t="shared" si="8"/>
        <v/>
      </c>
    </row>
    <row r="542" spans="1:16" s="40" customFormat="1" ht="12.3">
      <c r="A542" s="69"/>
      <c r="B542" s="69"/>
      <c r="C542" s="70"/>
      <c r="D542" s="70"/>
      <c r="E542" s="71"/>
      <c r="F542" s="111" t="str">
        <f>IFERROR(IF(G542="","",VLOOKUP(G542,種名候補!$C$2:$D$41,2,0)),"")</f>
        <v/>
      </c>
      <c r="G542" s="72"/>
      <c r="H542" s="73"/>
      <c r="I542" s="69"/>
      <c r="J542" s="69"/>
      <c r="K542" s="74"/>
      <c r="L542" s="75"/>
      <c r="M542" s="75"/>
      <c r="N542" s="75"/>
      <c r="P542" s="329" t="str">
        <f t="shared" si="8"/>
        <v/>
      </c>
    </row>
    <row r="543" spans="1:16" s="40" customFormat="1" ht="12.3">
      <c r="A543" s="69"/>
      <c r="B543" s="69"/>
      <c r="C543" s="70"/>
      <c r="D543" s="70"/>
      <c r="E543" s="71"/>
      <c r="F543" s="111" t="str">
        <f>IFERROR(IF(G543="","",VLOOKUP(G543,種名候補!$C$2:$D$41,2,0)),"")</f>
        <v/>
      </c>
      <c r="G543" s="72"/>
      <c r="H543" s="73"/>
      <c r="I543" s="69"/>
      <c r="J543" s="69"/>
      <c r="K543" s="74"/>
      <c r="L543" s="75"/>
      <c r="M543" s="75"/>
      <c r="N543" s="75"/>
      <c r="P543" s="329" t="str">
        <f t="shared" si="8"/>
        <v/>
      </c>
    </row>
    <row r="544" spans="1:16" s="40" customFormat="1" ht="12.3">
      <c r="A544" s="69"/>
      <c r="B544" s="69"/>
      <c r="C544" s="70"/>
      <c r="D544" s="70"/>
      <c r="E544" s="71"/>
      <c r="F544" s="111" t="str">
        <f>IFERROR(IF(G544="","",VLOOKUP(G544,種名候補!$C$2:$D$41,2,0)),"")</f>
        <v/>
      </c>
      <c r="G544" s="72"/>
      <c r="H544" s="73"/>
      <c r="I544" s="69"/>
      <c r="J544" s="69"/>
      <c r="K544" s="74"/>
      <c r="L544" s="75"/>
      <c r="M544" s="75"/>
      <c r="N544" s="75"/>
      <c r="P544" s="329" t="str">
        <f t="shared" si="8"/>
        <v/>
      </c>
    </row>
    <row r="545" spans="1:16" s="40" customFormat="1" ht="12.3">
      <c r="A545" s="69"/>
      <c r="B545" s="69"/>
      <c r="C545" s="70"/>
      <c r="D545" s="70"/>
      <c r="E545" s="71"/>
      <c r="F545" s="111" t="str">
        <f>IFERROR(IF(G545="","",VLOOKUP(G545,種名候補!$C$2:$D$41,2,0)),"")</f>
        <v/>
      </c>
      <c r="G545" s="72"/>
      <c r="H545" s="73"/>
      <c r="I545" s="69"/>
      <c r="J545" s="69"/>
      <c r="K545" s="74"/>
      <c r="L545" s="75"/>
      <c r="M545" s="75"/>
      <c r="N545" s="75"/>
      <c r="P545" s="329" t="str">
        <f t="shared" si="8"/>
        <v/>
      </c>
    </row>
    <row r="546" spans="1:16" s="40" customFormat="1" ht="12.3">
      <c r="A546" s="69"/>
      <c r="B546" s="69"/>
      <c r="C546" s="70"/>
      <c r="D546" s="70"/>
      <c r="E546" s="71"/>
      <c r="F546" s="111" t="str">
        <f>IFERROR(IF(G546="","",VLOOKUP(G546,種名候補!$C$2:$D$41,2,0)),"")</f>
        <v/>
      </c>
      <c r="G546" s="72"/>
      <c r="H546" s="73"/>
      <c r="I546" s="69"/>
      <c r="J546" s="69"/>
      <c r="K546" s="74"/>
      <c r="L546" s="75"/>
      <c r="M546" s="75"/>
      <c r="N546" s="75"/>
      <c r="P546" s="329" t="str">
        <f t="shared" si="8"/>
        <v/>
      </c>
    </row>
    <row r="547" spans="1:16" s="40" customFormat="1" ht="12.3">
      <c r="A547" s="69"/>
      <c r="B547" s="69"/>
      <c r="C547" s="70"/>
      <c r="D547" s="70"/>
      <c r="E547" s="71"/>
      <c r="F547" s="111" t="str">
        <f>IFERROR(IF(G547="","",VLOOKUP(G547,種名候補!$C$2:$D$41,2,0)),"")</f>
        <v/>
      </c>
      <c r="G547" s="72"/>
      <c r="H547" s="73"/>
      <c r="I547" s="69"/>
      <c r="J547" s="69"/>
      <c r="K547" s="74"/>
      <c r="L547" s="75"/>
      <c r="M547" s="75"/>
      <c r="N547" s="75"/>
      <c r="P547" s="329" t="str">
        <f t="shared" si="8"/>
        <v/>
      </c>
    </row>
    <row r="548" spans="1:16" s="40" customFormat="1" ht="12.3">
      <c r="A548" s="69"/>
      <c r="B548" s="69"/>
      <c r="C548" s="70"/>
      <c r="D548" s="70"/>
      <c r="E548" s="71"/>
      <c r="F548" s="111" t="str">
        <f>IFERROR(IF(G548="","",VLOOKUP(G548,種名候補!$C$2:$D$41,2,0)),"")</f>
        <v/>
      </c>
      <c r="G548" s="72"/>
      <c r="H548" s="73"/>
      <c r="I548" s="69"/>
      <c r="J548" s="69"/>
      <c r="K548" s="74"/>
      <c r="L548" s="75"/>
      <c r="M548" s="75"/>
      <c r="N548" s="75"/>
      <c r="P548" s="329" t="str">
        <f t="shared" si="8"/>
        <v/>
      </c>
    </row>
    <row r="549" spans="1:16" s="40" customFormat="1" ht="12.3">
      <c r="A549" s="69"/>
      <c r="B549" s="69"/>
      <c r="C549" s="70"/>
      <c r="D549" s="70"/>
      <c r="E549" s="71"/>
      <c r="F549" s="111" t="str">
        <f>IFERROR(IF(G549="","",VLOOKUP(G549,種名候補!$C$2:$D$41,2,0)),"")</f>
        <v/>
      </c>
      <c r="G549" s="72"/>
      <c r="H549" s="73"/>
      <c r="I549" s="69"/>
      <c r="J549" s="69"/>
      <c r="K549" s="74"/>
      <c r="L549" s="75"/>
      <c r="M549" s="75"/>
      <c r="N549" s="75"/>
      <c r="P549" s="329" t="str">
        <f t="shared" si="8"/>
        <v/>
      </c>
    </row>
    <row r="550" spans="1:16" s="40" customFormat="1" ht="12.3">
      <c r="A550" s="69"/>
      <c r="B550" s="69"/>
      <c r="C550" s="70"/>
      <c r="D550" s="70"/>
      <c r="E550" s="71"/>
      <c r="F550" s="111" t="str">
        <f>IFERROR(IF(G550="","",VLOOKUP(G550,種名候補!$C$2:$D$41,2,0)),"")</f>
        <v/>
      </c>
      <c r="G550" s="72"/>
      <c r="H550" s="73"/>
      <c r="I550" s="69"/>
      <c r="J550" s="69"/>
      <c r="K550" s="74"/>
      <c r="L550" s="75"/>
      <c r="M550" s="75"/>
      <c r="N550" s="75"/>
      <c r="P550" s="329" t="str">
        <f t="shared" si="8"/>
        <v/>
      </c>
    </row>
    <row r="551" spans="1:16" s="40" customFormat="1" ht="12.3">
      <c r="A551" s="69"/>
      <c r="B551" s="69"/>
      <c r="C551" s="70"/>
      <c r="D551" s="70"/>
      <c r="E551" s="71"/>
      <c r="F551" s="111" t="str">
        <f>IFERROR(IF(G551="","",VLOOKUP(G551,種名候補!$C$2:$D$41,2,0)),"")</f>
        <v/>
      </c>
      <c r="G551" s="72"/>
      <c r="H551" s="73"/>
      <c r="I551" s="69"/>
      <c r="J551" s="69"/>
      <c r="K551" s="74"/>
      <c r="L551" s="75"/>
      <c r="M551" s="75"/>
      <c r="N551" s="75"/>
      <c r="P551" s="329" t="str">
        <f t="shared" si="8"/>
        <v/>
      </c>
    </row>
    <row r="552" spans="1:16" s="40" customFormat="1" ht="12.3">
      <c r="A552" s="69"/>
      <c r="B552" s="69"/>
      <c r="C552" s="70"/>
      <c r="D552" s="70"/>
      <c r="E552" s="71"/>
      <c r="F552" s="111" t="str">
        <f>IFERROR(IF(G552="","",VLOOKUP(G552,種名候補!$C$2:$D$41,2,0)),"")</f>
        <v/>
      </c>
      <c r="G552" s="72"/>
      <c r="H552" s="73"/>
      <c r="I552" s="69"/>
      <c r="J552" s="69"/>
      <c r="K552" s="74"/>
      <c r="L552" s="75"/>
      <c r="M552" s="75"/>
      <c r="N552" s="75"/>
      <c r="P552" s="329" t="str">
        <f t="shared" si="8"/>
        <v/>
      </c>
    </row>
    <row r="553" spans="1:16" s="40" customFormat="1" ht="12.3">
      <c r="A553" s="69"/>
      <c r="B553" s="69"/>
      <c r="C553" s="70"/>
      <c r="D553" s="70"/>
      <c r="E553" s="71"/>
      <c r="F553" s="111" t="str">
        <f>IFERROR(IF(G553="","",VLOOKUP(G553,種名候補!$C$2:$D$41,2,0)),"")</f>
        <v/>
      </c>
      <c r="G553" s="72"/>
      <c r="H553" s="73"/>
      <c r="I553" s="69"/>
      <c r="J553" s="69"/>
      <c r="K553" s="74"/>
      <c r="L553" s="75"/>
      <c r="M553" s="75"/>
      <c r="N553" s="75"/>
      <c r="P553" s="329" t="str">
        <f t="shared" si="8"/>
        <v/>
      </c>
    </row>
    <row r="554" spans="1:16" s="40" customFormat="1" ht="12.3">
      <c r="A554" s="69"/>
      <c r="B554" s="69"/>
      <c r="C554" s="70"/>
      <c r="D554" s="70"/>
      <c r="E554" s="71"/>
      <c r="F554" s="111" t="str">
        <f>IFERROR(IF(G554="","",VLOOKUP(G554,種名候補!$C$2:$D$41,2,0)),"")</f>
        <v/>
      </c>
      <c r="G554" s="72"/>
      <c r="H554" s="73"/>
      <c r="I554" s="69"/>
      <c r="J554" s="69"/>
      <c r="K554" s="74"/>
      <c r="L554" s="75"/>
      <c r="M554" s="75"/>
      <c r="N554" s="75"/>
      <c r="P554" s="329" t="str">
        <f t="shared" si="8"/>
        <v/>
      </c>
    </row>
    <row r="555" spans="1:16" s="40" customFormat="1" ht="12.3">
      <c r="A555" s="69"/>
      <c r="B555" s="69"/>
      <c r="C555" s="70"/>
      <c r="D555" s="70"/>
      <c r="E555" s="71"/>
      <c r="F555" s="111" t="str">
        <f>IFERROR(IF(G555="","",VLOOKUP(G555,種名候補!$C$2:$D$41,2,0)),"")</f>
        <v/>
      </c>
      <c r="G555" s="72"/>
      <c r="H555" s="73"/>
      <c r="I555" s="69"/>
      <c r="J555" s="69"/>
      <c r="K555" s="74"/>
      <c r="L555" s="75"/>
      <c r="M555" s="75"/>
      <c r="N555" s="75"/>
      <c r="P555" s="329" t="str">
        <f t="shared" si="8"/>
        <v/>
      </c>
    </row>
    <row r="556" spans="1:16" s="40" customFormat="1" ht="12.3">
      <c r="A556" s="69"/>
      <c r="B556" s="69"/>
      <c r="C556" s="70"/>
      <c r="D556" s="70"/>
      <c r="E556" s="71"/>
      <c r="F556" s="111" t="str">
        <f>IFERROR(IF(G556="","",VLOOKUP(G556,種名候補!$C$2:$D$41,2,0)),"")</f>
        <v/>
      </c>
      <c r="G556" s="72"/>
      <c r="H556" s="73"/>
      <c r="I556" s="69"/>
      <c r="J556" s="69"/>
      <c r="K556" s="74"/>
      <c r="L556" s="75"/>
      <c r="M556" s="75"/>
      <c r="N556" s="75"/>
      <c r="P556" s="329" t="str">
        <f t="shared" si="8"/>
        <v/>
      </c>
    </row>
    <row r="557" spans="1:16" s="40" customFormat="1" ht="12.3">
      <c r="A557" s="69"/>
      <c r="B557" s="69"/>
      <c r="C557" s="70"/>
      <c r="D557" s="70"/>
      <c r="E557" s="71"/>
      <c r="F557" s="111" t="str">
        <f>IFERROR(IF(G557="","",VLOOKUP(G557,種名候補!$C$2:$D$41,2,0)),"")</f>
        <v/>
      </c>
      <c r="G557" s="72"/>
      <c r="H557" s="73"/>
      <c r="I557" s="69"/>
      <c r="J557" s="69"/>
      <c r="K557" s="74"/>
      <c r="L557" s="75"/>
      <c r="M557" s="75"/>
      <c r="N557" s="75"/>
      <c r="P557" s="329" t="str">
        <f t="shared" si="8"/>
        <v/>
      </c>
    </row>
    <row r="558" spans="1:16" s="40" customFormat="1" ht="12.3">
      <c r="A558" s="69"/>
      <c r="B558" s="69"/>
      <c r="C558" s="70"/>
      <c r="D558" s="70"/>
      <c r="E558" s="71"/>
      <c r="F558" s="111" t="str">
        <f>IFERROR(IF(G558="","",VLOOKUP(G558,種名候補!$C$2:$D$41,2,0)),"")</f>
        <v/>
      </c>
      <c r="G558" s="72"/>
      <c r="H558" s="73"/>
      <c r="I558" s="69"/>
      <c r="J558" s="69"/>
      <c r="K558" s="74"/>
      <c r="L558" s="75"/>
      <c r="M558" s="75"/>
      <c r="N558" s="75"/>
      <c r="P558" s="329" t="str">
        <f t="shared" si="8"/>
        <v/>
      </c>
    </row>
    <row r="559" spans="1:16" s="40" customFormat="1" ht="12.3">
      <c r="A559" s="69"/>
      <c r="B559" s="69"/>
      <c r="C559" s="70"/>
      <c r="D559" s="70"/>
      <c r="E559" s="71"/>
      <c r="F559" s="111" t="str">
        <f>IFERROR(IF(G559="","",VLOOKUP(G559,種名候補!$C$2:$D$41,2,0)),"")</f>
        <v/>
      </c>
      <c r="G559" s="72"/>
      <c r="H559" s="73"/>
      <c r="I559" s="69"/>
      <c r="J559" s="69"/>
      <c r="K559" s="74"/>
      <c r="L559" s="75"/>
      <c r="M559" s="75"/>
      <c r="N559" s="75"/>
      <c r="P559" s="329" t="str">
        <f t="shared" si="8"/>
        <v/>
      </c>
    </row>
    <row r="560" spans="1:16" s="40" customFormat="1" ht="12.3">
      <c r="A560" s="69"/>
      <c r="B560" s="69"/>
      <c r="C560" s="70"/>
      <c r="D560" s="70"/>
      <c r="E560" s="71"/>
      <c r="F560" s="111" t="str">
        <f>IFERROR(IF(G560="","",VLOOKUP(G560,種名候補!$C$2:$D$41,2,0)),"")</f>
        <v/>
      </c>
      <c r="G560" s="72"/>
      <c r="H560" s="73"/>
      <c r="I560" s="69"/>
      <c r="J560" s="69"/>
      <c r="K560" s="74"/>
      <c r="L560" s="75"/>
      <c r="M560" s="75"/>
      <c r="N560" s="75"/>
      <c r="P560" s="329" t="str">
        <f t="shared" si="8"/>
        <v/>
      </c>
    </row>
    <row r="561" spans="1:16" s="40" customFormat="1" ht="12.3">
      <c r="A561" s="69"/>
      <c r="B561" s="69"/>
      <c r="C561" s="70"/>
      <c r="D561" s="70"/>
      <c r="E561" s="71"/>
      <c r="F561" s="111" t="str">
        <f>IFERROR(IF(G561="","",VLOOKUP(G561,種名候補!$C$2:$D$41,2,0)),"")</f>
        <v/>
      </c>
      <c r="G561" s="72"/>
      <c r="H561" s="73"/>
      <c r="I561" s="69"/>
      <c r="J561" s="69"/>
      <c r="K561" s="74"/>
      <c r="L561" s="75"/>
      <c r="M561" s="75"/>
      <c r="N561" s="75"/>
      <c r="P561" s="329" t="str">
        <f t="shared" si="8"/>
        <v/>
      </c>
    </row>
    <row r="562" spans="1:16" s="40" customFormat="1" ht="12.3">
      <c r="A562" s="69"/>
      <c r="B562" s="69"/>
      <c r="C562" s="70"/>
      <c r="D562" s="70"/>
      <c r="E562" s="71"/>
      <c r="F562" s="111" t="str">
        <f>IFERROR(IF(G562="","",VLOOKUP(G562,種名候補!$C$2:$D$41,2,0)),"")</f>
        <v/>
      </c>
      <c r="G562" s="72"/>
      <c r="H562" s="73"/>
      <c r="I562" s="69"/>
      <c r="J562" s="69"/>
      <c r="K562" s="74"/>
      <c r="L562" s="75"/>
      <c r="M562" s="75"/>
      <c r="N562" s="75"/>
      <c r="P562" s="329" t="str">
        <f t="shared" si="8"/>
        <v/>
      </c>
    </row>
    <row r="563" spans="1:16" s="40" customFormat="1" ht="12.3">
      <c r="A563" s="69"/>
      <c r="B563" s="69"/>
      <c r="C563" s="70"/>
      <c r="D563" s="70"/>
      <c r="E563" s="71"/>
      <c r="F563" s="111" t="str">
        <f>IFERROR(IF(G563="","",VLOOKUP(G563,種名候補!$C$2:$D$41,2,0)),"")</f>
        <v/>
      </c>
      <c r="G563" s="72"/>
      <c r="H563" s="73"/>
      <c r="I563" s="69"/>
      <c r="J563" s="69"/>
      <c r="K563" s="74"/>
      <c r="L563" s="75"/>
      <c r="M563" s="75"/>
      <c r="N563" s="75"/>
      <c r="P563" s="329" t="str">
        <f t="shared" si="8"/>
        <v/>
      </c>
    </row>
    <row r="564" spans="1:16" s="40" customFormat="1" ht="12.3">
      <c r="A564" s="69"/>
      <c r="B564" s="69"/>
      <c r="C564" s="70"/>
      <c r="D564" s="70"/>
      <c r="E564" s="71"/>
      <c r="F564" s="111" t="str">
        <f>IFERROR(IF(G564="","",VLOOKUP(G564,種名候補!$C$2:$D$41,2,0)),"")</f>
        <v/>
      </c>
      <c r="G564" s="72"/>
      <c r="H564" s="73"/>
      <c r="I564" s="69"/>
      <c r="J564" s="69"/>
      <c r="K564" s="74"/>
      <c r="L564" s="75"/>
      <c r="M564" s="75"/>
      <c r="N564" s="75"/>
      <c r="P564" s="329" t="str">
        <f t="shared" si="8"/>
        <v/>
      </c>
    </row>
    <row r="565" spans="1:16" s="40" customFormat="1" ht="12.3">
      <c r="A565" s="69"/>
      <c r="B565" s="69"/>
      <c r="C565" s="70"/>
      <c r="D565" s="70"/>
      <c r="E565" s="71"/>
      <c r="F565" s="111" t="str">
        <f>IFERROR(IF(G565="","",VLOOKUP(G565,種名候補!$C$2:$D$41,2,0)),"")</f>
        <v/>
      </c>
      <c r="G565" s="72"/>
      <c r="H565" s="73"/>
      <c r="I565" s="69"/>
      <c r="J565" s="69"/>
      <c r="K565" s="74"/>
      <c r="L565" s="75"/>
      <c r="M565" s="75"/>
      <c r="N565" s="75"/>
      <c r="P565" s="329" t="str">
        <f t="shared" si="8"/>
        <v/>
      </c>
    </row>
    <row r="566" spans="1:16" s="40" customFormat="1" ht="12.3">
      <c r="A566" s="69"/>
      <c r="B566" s="69"/>
      <c r="C566" s="70"/>
      <c r="D566" s="70"/>
      <c r="E566" s="71"/>
      <c r="F566" s="111" t="str">
        <f>IFERROR(IF(G566="","",VLOOKUP(G566,種名候補!$C$2:$D$41,2,0)),"")</f>
        <v/>
      </c>
      <c r="G566" s="72"/>
      <c r="H566" s="73"/>
      <c r="I566" s="69"/>
      <c r="J566" s="69"/>
      <c r="K566" s="74"/>
      <c r="L566" s="75"/>
      <c r="M566" s="75"/>
      <c r="N566" s="75"/>
      <c r="P566" s="329" t="str">
        <f t="shared" si="8"/>
        <v/>
      </c>
    </row>
    <row r="567" spans="1:16" s="40" customFormat="1" ht="12.3">
      <c r="A567" s="69"/>
      <c r="B567" s="69"/>
      <c r="C567" s="70"/>
      <c r="D567" s="70"/>
      <c r="E567" s="71"/>
      <c r="F567" s="111" t="str">
        <f>IFERROR(IF(G567="","",VLOOKUP(G567,種名候補!$C$2:$D$41,2,0)),"")</f>
        <v/>
      </c>
      <c r="G567" s="72"/>
      <c r="H567" s="73"/>
      <c r="I567" s="69"/>
      <c r="J567" s="69"/>
      <c r="K567" s="74"/>
      <c r="L567" s="75"/>
      <c r="M567" s="75"/>
      <c r="N567" s="75"/>
      <c r="P567" s="329" t="str">
        <f t="shared" si="8"/>
        <v/>
      </c>
    </row>
    <row r="568" spans="1:16" s="40" customFormat="1" ht="12.3">
      <c r="A568" s="69"/>
      <c r="B568" s="69"/>
      <c r="C568" s="70"/>
      <c r="D568" s="70"/>
      <c r="E568" s="71"/>
      <c r="F568" s="111" t="str">
        <f>IFERROR(IF(G568="","",VLOOKUP(G568,種名候補!$C$2:$D$41,2,0)),"")</f>
        <v/>
      </c>
      <c r="G568" s="72"/>
      <c r="H568" s="73"/>
      <c r="I568" s="69"/>
      <c r="J568" s="69"/>
      <c r="K568" s="74"/>
      <c r="L568" s="75"/>
      <c r="M568" s="75"/>
      <c r="N568" s="75"/>
      <c r="P568" s="329" t="str">
        <f t="shared" si="8"/>
        <v/>
      </c>
    </row>
    <row r="569" spans="1:16" s="40" customFormat="1" ht="12.3">
      <c r="A569" s="69"/>
      <c r="B569" s="69"/>
      <c r="C569" s="70"/>
      <c r="D569" s="70"/>
      <c r="E569" s="71"/>
      <c r="F569" s="111" t="str">
        <f>IFERROR(IF(G569="","",VLOOKUP(G569,種名候補!$C$2:$D$41,2,0)),"")</f>
        <v/>
      </c>
      <c r="G569" s="72"/>
      <c r="H569" s="73"/>
      <c r="I569" s="69"/>
      <c r="J569" s="69"/>
      <c r="K569" s="74"/>
      <c r="L569" s="75"/>
      <c r="M569" s="75"/>
      <c r="N569" s="75"/>
      <c r="P569" s="329" t="str">
        <f t="shared" si="8"/>
        <v/>
      </c>
    </row>
    <row r="570" spans="1:16" s="40" customFormat="1" ht="12.3">
      <c r="A570" s="69"/>
      <c r="B570" s="69"/>
      <c r="C570" s="70"/>
      <c r="D570" s="70"/>
      <c r="E570" s="71"/>
      <c r="F570" s="111" t="str">
        <f>IFERROR(IF(G570="","",VLOOKUP(G570,種名候補!$C$2:$D$41,2,0)),"")</f>
        <v/>
      </c>
      <c r="G570" s="72"/>
      <c r="H570" s="73"/>
      <c r="I570" s="69"/>
      <c r="J570" s="69"/>
      <c r="K570" s="74"/>
      <c r="L570" s="75"/>
      <c r="M570" s="75"/>
      <c r="N570" s="75"/>
      <c r="P570" s="329" t="str">
        <f t="shared" si="8"/>
        <v/>
      </c>
    </row>
    <row r="571" spans="1:16" s="40" customFormat="1" ht="12.3">
      <c r="A571" s="69"/>
      <c r="B571" s="69"/>
      <c r="C571" s="70"/>
      <c r="D571" s="70"/>
      <c r="E571" s="71"/>
      <c r="F571" s="111" t="str">
        <f>IFERROR(IF(G571="","",VLOOKUP(G571,種名候補!$C$2:$D$41,2,0)),"")</f>
        <v/>
      </c>
      <c r="G571" s="72"/>
      <c r="H571" s="73"/>
      <c r="I571" s="69"/>
      <c r="J571" s="69"/>
      <c r="K571" s="74"/>
      <c r="L571" s="75"/>
      <c r="M571" s="75"/>
      <c r="N571" s="75"/>
      <c r="P571" s="329" t="str">
        <f t="shared" si="8"/>
        <v/>
      </c>
    </row>
    <row r="572" spans="1:16" s="40" customFormat="1" ht="12.3">
      <c r="A572" s="69"/>
      <c r="B572" s="69"/>
      <c r="C572" s="70"/>
      <c r="D572" s="70"/>
      <c r="E572" s="71"/>
      <c r="F572" s="111" t="str">
        <f>IFERROR(IF(G572="","",VLOOKUP(G572,種名候補!$C$2:$D$41,2,0)),"")</f>
        <v/>
      </c>
      <c r="G572" s="72"/>
      <c r="H572" s="73"/>
      <c r="I572" s="69"/>
      <c r="J572" s="69"/>
      <c r="K572" s="74"/>
      <c r="L572" s="75"/>
      <c r="M572" s="75"/>
      <c r="N572" s="75"/>
      <c r="P572" s="329" t="str">
        <f t="shared" si="8"/>
        <v/>
      </c>
    </row>
    <row r="573" spans="1:16" s="40" customFormat="1" ht="12.3">
      <c r="A573" s="69"/>
      <c r="B573" s="69"/>
      <c r="C573" s="70"/>
      <c r="D573" s="70"/>
      <c r="E573" s="71"/>
      <c r="F573" s="111" t="str">
        <f>IFERROR(IF(G573="","",VLOOKUP(G573,種名候補!$C$2:$D$41,2,0)),"")</f>
        <v/>
      </c>
      <c r="G573" s="72"/>
      <c r="H573" s="73"/>
      <c r="I573" s="69"/>
      <c r="J573" s="69"/>
      <c r="K573" s="74"/>
      <c r="L573" s="75"/>
      <c r="M573" s="75"/>
      <c r="N573" s="75"/>
      <c r="P573" s="329" t="str">
        <f t="shared" si="8"/>
        <v/>
      </c>
    </row>
    <row r="574" spans="1:16" s="40" customFormat="1" ht="12.3">
      <c r="A574" s="69"/>
      <c r="B574" s="69"/>
      <c r="C574" s="70"/>
      <c r="D574" s="70"/>
      <c r="E574" s="71"/>
      <c r="F574" s="111" t="str">
        <f>IFERROR(IF(G574="","",VLOOKUP(G574,種名候補!$C$2:$D$41,2,0)),"")</f>
        <v/>
      </c>
      <c r="G574" s="72"/>
      <c r="H574" s="73"/>
      <c r="I574" s="69"/>
      <c r="J574" s="69"/>
      <c r="K574" s="74"/>
      <c r="L574" s="75"/>
      <c r="M574" s="75"/>
      <c r="N574" s="75"/>
      <c r="P574" s="329" t="str">
        <f t="shared" si="8"/>
        <v/>
      </c>
    </row>
    <row r="575" spans="1:16" s="40" customFormat="1" ht="12.3">
      <c r="A575" s="69"/>
      <c r="B575" s="69"/>
      <c r="C575" s="70"/>
      <c r="D575" s="70"/>
      <c r="E575" s="71"/>
      <c r="F575" s="111" t="str">
        <f>IFERROR(IF(G575="","",VLOOKUP(G575,種名候補!$C$2:$D$41,2,0)),"")</f>
        <v/>
      </c>
      <c r="G575" s="72"/>
      <c r="H575" s="73"/>
      <c r="I575" s="69"/>
      <c r="J575" s="69"/>
      <c r="K575" s="74"/>
      <c r="L575" s="75"/>
      <c r="M575" s="75"/>
      <c r="N575" s="75"/>
      <c r="P575" s="329" t="str">
        <f t="shared" si="8"/>
        <v/>
      </c>
    </row>
    <row r="576" spans="1:16" s="40" customFormat="1" ht="12.3">
      <c r="A576" s="69"/>
      <c r="B576" s="69"/>
      <c r="C576" s="70"/>
      <c r="D576" s="70"/>
      <c r="E576" s="71"/>
      <c r="F576" s="111" t="str">
        <f>IFERROR(IF(G576="","",VLOOKUP(G576,種名候補!$C$2:$D$41,2,0)),"")</f>
        <v/>
      </c>
      <c r="G576" s="72"/>
      <c r="H576" s="73"/>
      <c r="I576" s="69"/>
      <c r="J576" s="69"/>
      <c r="K576" s="74"/>
      <c r="L576" s="75"/>
      <c r="M576" s="75"/>
      <c r="N576" s="75"/>
      <c r="P576" s="329" t="str">
        <f t="shared" si="8"/>
        <v/>
      </c>
    </row>
    <row r="577" spans="1:16" s="40" customFormat="1" ht="12.3">
      <c r="A577" s="69"/>
      <c r="B577" s="69"/>
      <c r="C577" s="70"/>
      <c r="D577" s="70"/>
      <c r="E577" s="71"/>
      <c r="F577" s="111" t="str">
        <f>IFERROR(IF(G577="","",VLOOKUP(G577,種名候補!$C$2:$D$41,2,0)),"")</f>
        <v/>
      </c>
      <c r="G577" s="72"/>
      <c r="H577" s="73"/>
      <c r="I577" s="69"/>
      <c r="J577" s="69"/>
      <c r="K577" s="74"/>
      <c r="L577" s="75"/>
      <c r="M577" s="75"/>
      <c r="N577" s="75"/>
      <c r="P577" s="329" t="str">
        <f t="shared" si="8"/>
        <v/>
      </c>
    </row>
    <row r="578" spans="1:16" s="40" customFormat="1" ht="12.3">
      <c r="A578" s="69"/>
      <c r="B578" s="69"/>
      <c r="C578" s="70"/>
      <c r="D578" s="70"/>
      <c r="E578" s="71"/>
      <c r="F578" s="111" t="str">
        <f>IFERROR(IF(G578="","",VLOOKUP(G578,種名候補!$C$2:$D$41,2,0)),"")</f>
        <v/>
      </c>
      <c r="G578" s="72"/>
      <c r="H578" s="73"/>
      <c r="I578" s="69"/>
      <c r="J578" s="69"/>
      <c r="K578" s="74"/>
      <c r="L578" s="75"/>
      <c r="M578" s="75"/>
      <c r="N578" s="75"/>
      <c r="P578" s="329" t="str">
        <f t="shared" si="8"/>
        <v/>
      </c>
    </row>
    <row r="579" spans="1:16" s="40" customFormat="1" ht="12.3">
      <c r="A579" s="69"/>
      <c r="B579" s="69"/>
      <c r="C579" s="70"/>
      <c r="D579" s="70"/>
      <c r="E579" s="71"/>
      <c r="F579" s="111" t="str">
        <f>IFERROR(IF(G579="","",VLOOKUP(G579,種名候補!$C$2:$D$41,2,0)),"")</f>
        <v/>
      </c>
      <c r="G579" s="72"/>
      <c r="H579" s="73"/>
      <c r="I579" s="69"/>
      <c r="J579" s="69"/>
      <c r="K579" s="74"/>
      <c r="L579" s="75"/>
      <c r="M579" s="75"/>
      <c r="N579" s="75"/>
      <c r="P579" s="329" t="str">
        <f t="shared" si="8"/>
        <v/>
      </c>
    </row>
    <row r="580" spans="1:16" s="40" customFormat="1" ht="12.3">
      <c r="A580" s="69"/>
      <c r="B580" s="69"/>
      <c r="C580" s="70"/>
      <c r="D580" s="70"/>
      <c r="E580" s="71"/>
      <c r="F580" s="111" t="str">
        <f>IFERROR(IF(G580="","",VLOOKUP(G580,種名候補!$C$2:$D$41,2,0)),"")</f>
        <v/>
      </c>
      <c r="G580" s="72"/>
      <c r="H580" s="73"/>
      <c r="I580" s="69"/>
      <c r="J580" s="69"/>
      <c r="K580" s="74"/>
      <c r="L580" s="75"/>
      <c r="M580" s="75"/>
      <c r="N580" s="75"/>
      <c r="P580" s="329" t="str">
        <f t="shared" si="8"/>
        <v/>
      </c>
    </row>
    <row r="581" spans="1:16" s="40" customFormat="1" ht="12.3">
      <c r="A581" s="69"/>
      <c r="B581" s="69"/>
      <c r="C581" s="70"/>
      <c r="D581" s="70"/>
      <c r="E581" s="71"/>
      <c r="F581" s="111" t="str">
        <f>IFERROR(IF(G581="","",VLOOKUP(G581,種名候補!$C$2:$D$41,2,0)),"")</f>
        <v/>
      </c>
      <c r="G581" s="72"/>
      <c r="H581" s="73"/>
      <c r="I581" s="69"/>
      <c r="J581" s="69"/>
      <c r="K581" s="74"/>
      <c r="L581" s="75"/>
      <c r="M581" s="75"/>
      <c r="N581" s="75"/>
      <c r="P581" s="329" t="str">
        <f t="shared" si="8"/>
        <v/>
      </c>
    </row>
    <row r="582" spans="1:16" s="40" customFormat="1" ht="12.3">
      <c r="A582" s="69"/>
      <c r="B582" s="69"/>
      <c r="C582" s="70"/>
      <c r="D582" s="70"/>
      <c r="E582" s="71"/>
      <c r="F582" s="111" t="str">
        <f>IFERROR(IF(G582="","",VLOOKUP(G582,種名候補!$C$2:$D$41,2,0)),"")</f>
        <v/>
      </c>
      <c r="G582" s="72"/>
      <c r="H582" s="73"/>
      <c r="I582" s="69"/>
      <c r="J582" s="69"/>
      <c r="K582" s="74"/>
      <c r="L582" s="75"/>
      <c r="M582" s="75"/>
      <c r="N582" s="75"/>
      <c r="P582" s="329" t="str">
        <f t="shared" si="8"/>
        <v/>
      </c>
    </row>
    <row r="583" spans="1:16" s="40" customFormat="1" ht="12.3">
      <c r="A583" s="69"/>
      <c r="B583" s="69"/>
      <c r="C583" s="70"/>
      <c r="D583" s="70"/>
      <c r="E583" s="71"/>
      <c r="F583" s="111" t="str">
        <f>IFERROR(IF(G583="","",VLOOKUP(G583,種名候補!$C$2:$D$41,2,0)),"")</f>
        <v/>
      </c>
      <c r="G583" s="72"/>
      <c r="H583" s="73"/>
      <c r="I583" s="69"/>
      <c r="J583" s="69"/>
      <c r="K583" s="74"/>
      <c r="L583" s="75"/>
      <c r="M583" s="75"/>
      <c r="N583" s="75"/>
      <c r="P583" s="329" t="str">
        <f t="shared" si="8"/>
        <v/>
      </c>
    </row>
    <row r="584" spans="1:16" s="40" customFormat="1" ht="12.3">
      <c r="A584" s="69"/>
      <c r="B584" s="69"/>
      <c r="C584" s="70"/>
      <c r="D584" s="70"/>
      <c r="E584" s="71"/>
      <c r="F584" s="111" t="str">
        <f>IFERROR(IF(G584="","",VLOOKUP(G584,種名候補!$C$2:$D$41,2,0)),"")</f>
        <v/>
      </c>
      <c r="G584" s="72"/>
      <c r="H584" s="73"/>
      <c r="I584" s="69"/>
      <c r="J584" s="69"/>
      <c r="K584" s="74"/>
      <c r="L584" s="75"/>
      <c r="M584" s="75"/>
      <c r="N584" s="75"/>
      <c r="P584" s="329" t="str">
        <f t="shared" si="8"/>
        <v/>
      </c>
    </row>
    <row r="585" spans="1:16" s="40" customFormat="1" ht="12.3">
      <c r="A585" s="69"/>
      <c r="B585" s="69"/>
      <c r="C585" s="70"/>
      <c r="D585" s="70"/>
      <c r="E585" s="71"/>
      <c r="F585" s="111" t="str">
        <f>IFERROR(IF(G585="","",VLOOKUP(G585,種名候補!$C$2:$D$41,2,0)),"")</f>
        <v/>
      </c>
      <c r="G585" s="72"/>
      <c r="H585" s="73"/>
      <c r="I585" s="69"/>
      <c r="J585" s="69"/>
      <c r="K585" s="74"/>
      <c r="L585" s="75"/>
      <c r="M585" s="75"/>
      <c r="N585" s="75"/>
      <c r="P585" s="329" t="str">
        <f t="shared" si="8"/>
        <v/>
      </c>
    </row>
    <row r="586" spans="1:16" s="40" customFormat="1" ht="12.3">
      <c r="A586" s="69"/>
      <c r="B586" s="69"/>
      <c r="C586" s="70"/>
      <c r="D586" s="70"/>
      <c r="E586" s="71"/>
      <c r="F586" s="111" t="str">
        <f>IFERROR(IF(G586="","",VLOOKUP(G586,種名候補!$C$2:$D$41,2,0)),"")</f>
        <v/>
      </c>
      <c r="G586" s="72"/>
      <c r="H586" s="73"/>
      <c r="I586" s="69"/>
      <c r="J586" s="69"/>
      <c r="K586" s="74"/>
      <c r="L586" s="75"/>
      <c r="M586" s="75"/>
      <c r="N586" s="75"/>
      <c r="P586" s="329" t="str">
        <f t="shared" ref="P586:P649" si="9">IF(COUNTA(A586:E586,G586:J586)=0,"",IF(OR(COUNTA(A586:E586,G586,I586)&lt;7,AND(HOUR(E586)=0,MINUTE(E586)=0)),1,0))</f>
        <v/>
      </c>
    </row>
    <row r="587" spans="1:16" s="40" customFormat="1" ht="12.3">
      <c r="A587" s="69"/>
      <c r="B587" s="69"/>
      <c r="C587" s="70"/>
      <c r="D587" s="70"/>
      <c r="E587" s="71"/>
      <c r="F587" s="111" t="str">
        <f>IFERROR(IF(G587="","",VLOOKUP(G587,種名候補!$C$2:$D$41,2,0)),"")</f>
        <v/>
      </c>
      <c r="G587" s="72"/>
      <c r="H587" s="73"/>
      <c r="I587" s="69"/>
      <c r="J587" s="69"/>
      <c r="K587" s="74"/>
      <c r="L587" s="75"/>
      <c r="M587" s="75"/>
      <c r="N587" s="75"/>
      <c r="P587" s="329" t="str">
        <f t="shared" si="9"/>
        <v/>
      </c>
    </row>
    <row r="588" spans="1:16" s="40" customFormat="1" ht="12.3">
      <c r="A588" s="69"/>
      <c r="B588" s="69"/>
      <c r="C588" s="70"/>
      <c r="D588" s="70"/>
      <c r="E588" s="71"/>
      <c r="F588" s="111" t="str">
        <f>IFERROR(IF(G588="","",VLOOKUP(G588,種名候補!$C$2:$D$41,2,0)),"")</f>
        <v/>
      </c>
      <c r="G588" s="72"/>
      <c r="H588" s="73"/>
      <c r="I588" s="69"/>
      <c r="J588" s="69"/>
      <c r="K588" s="74"/>
      <c r="L588" s="75"/>
      <c r="M588" s="75"/>
      <c r="N588" s="75"/>
      <c r="P588" s="329" t="str">
        <f t="shared" si="9"/>
        <v/>
      </c>
    </row>
    <row r="589" spans="1:16" s="40" customFormat="1" ht="12.3">
      <c r="A589" s="69"/>
      <c r="B589" s="69"/>
      <c r="C589" s="70"/>
      <c r="D589" s="70"/>
      <c r="E589" s="71"/>
      <c r="F589" s="111" t="str">
        <f>IFERROR(IF(G589="","",VLOOKUP(G589,種名候補!$C$2:$D$41,2,0)),"")</f>
        <v/>
      </c>
      <c r="G589" s="72"/>
      <c r="H589" s="73"/>
      <c r="I589" s="69"/>
      <c r="J589" s="69"/>
      <c r="K589" s="74"/>
      <c r="L589" s="75"/>
      <c r="M589" s="75"/>
      <c r="N589" s="75"/>
      <c r="P589" s="329" t="str">
        <f t="shared" si="9"/>
        <v/>
      </c>
    </row>
    <row r="590" spans="1:16" s="40" customFormat="1" ht="12.3">
      <c r="A590" s="69"/>
      <c r="B590" s="69"/>
      <c r="C590" s="70"/>
      <c r="D590" s="70"/>
      <c r="E590" s="71"/>
      <c r="F590" s="111" t="str">
        <f>IFERROR(IF(G590="","",VLOOKUP(G590,種名候補!$C$2:$D$41,2,0)),"")</f>
        <v/>
      </c>
      <c r="G590" s="72"/>
      <c r="H590" s="73"/>
      <c r="I590" s="69"/>
      <c r="J590" s="69"/>
      <c r="K590" s="74"/>
      <c r="L590" s="75"/>
      <c r="M590" s="75"/>
      <c r="N590" s="75"/>
      <c r="P590" s="329" t="str">
        <f t="shared" si="9"/>
        <v/>
      </c>
    </row>
    <row r="591" spans="1:16" s="40" customFormat="1" ht="12.3">
      <c r="A591" s="69"/>
      <c r="B591" s="69"/>
      <c r="C591" s="70"/>
      <c r="D591" s="70"/>
      <c r="E591" s="71"/>
      <c r="F591" s="111" t="str">
        <f>IFERROR(IF(G591="","",VLOOKUP(G591,種名候補!$C$2:$D$41,2,0)),"")</f>
        <v/>
      </c>
      <c r="G591" s="72"/>
      <c r="H591" s="73"/>
      <c r="I591" s="69"/>
      <c r="J591" s="69"/>
      <c r="K591" s="74"/>
      <c r="L591" s="75"/>
      <c r="M591" s="75"/>
      <c r="N591" s="75"/>
      <c r="P591" s="329" t="str">
        <f t="shared" si="9"/>
        <v/>
      </c>
    </row>
    <row r="592" spans="1:16" s="40" customFormat="1" ht="12.3">
      <c r="A592" s="69"/>
      <c r="B592" s="69"/>
      <c r="C592" s="70"/>
      <c r="D592" s="70"/>
      <c r="E592" s="71"/>
      <c r="F592" s="111" t="str">
        <f>IFERROR(IF(G592="","",VLOOKUP(G592,種名候補!$C$2:$D$41,2,0)),"")</f>
        <v/>
      </c>
      <c r="G592" s="72"/>
      <c r="H592" s="73"/>
      <c r="I592" s="69"/>
      <c r="J592" s="69"/>
      <c r="K592" s="74"/>
      <c r="L592" s="75"/>
      <c r="M592" s="75"/>
      <c r="N592" s="75"/>
      <c r="P592" s="329" t="str">
        <f t="shared" si="9"/>
        <v/>
      </c>
    </row>
    <row r="593" spans="1:16" s="40" customFormat="1" ht="12.3">
      <c r="A593" s="69"/>
      <c r="B593" s="69"/>
      <c r="C593" s="70"/>
      <c r="D593" s="70"/>
      <c r="E593" s="71"/>
      <c r="F593" s="111" t="str">
        <f>IFERROR(IF(G593="","",VLOOKUP(G593,種名候補!$C$2:$D$41,2,0)),"")</f>
        <v/>
      </c>
      <c r="G593" s="72"/>
      <c r="H593" s="73"/>
      <c r="I593" s="69"/>
      <c r="J593" s="69"/>
      <c r="K593" s="74"/>
      <c r="L593" s="75"/>
      <c r="M593" s="75"/>
      <c r="N593" s="75"/>
      <c r="P593" s="329" t="str">
        <f t="shared" si="9"/>
        <v/>
      </c>
    </row>
    <row r="594" spans="1:16" s="40" customFormat="1" ht="12.3">
      <c r="A594" s="69"/>
      <c r="B594" s="69"/>
      <c r="C594" s="70"/>
      <c r="D594" s="70"/>
      <c r="E594" s="71"/>
      <c r="F594" s="111" t="str">
        <f>IFERROR(IF(G594="","",VLOOKUP(G594,種名候補!$C$2:$D$41,2,0)),"")</f>
        <v/>
      </c>
      <c r="G594" s="72"/>
      <c r="H594" s="73"/>
      <c r="I594" s="69"/>
      <c r="J594" s="69"/>
      <c r="K594" s="74"/>
      <c r="L594" s="75"/>
      <c r="M594" s="75"/>
      <c r="N594" s="75"/>
      <c r="P594" s="329" t="str">
        <f t="shared" si="9"/>
        <v/>
      </c>
    </row>
    <row r="595" spans="1:16" s="40" customFormat="1" ht="12.3">
      <c r="A595" s="69"/>
      <c r="B595" s="69"/>
      <c r="C595" s="70"/>
      <c r="D595" s="70"/>
      <c r="E595" s="71"/>
      <c r="F595" s="111" t="str">
        <f>IFERROR(IF(G595="","",VLOOKUP(G595,種名候補!$C$2:$D$41,2,0)),"")</f>
        <v/>
      </c>
      <c r="G595" s="72"/>
      <c r="H595" s="73"/>
      <c r="I595" s="69"/>
      <c r="J595" s="69"/>
      <c r="K595" s="74"/>
      <c r="L595" s="75"/>
      <c r="M595" s="75"/>
      <c r="N595" s="75"/>
      <c r="P595" s="329" t="str">
        <f t="shared" si="9"/>
        <v/>
      </c>
    </row>
    <row r="596" spans="1:16" s="40" customFormat="1" ht="12.3">
      <c r="A596" s="69"/>
      <c r="B596" s="69"/>
      <c r="C596" s="70"/>
      <c r="D596" s="70"/>
      <c r="E596" s="71"/>
      <c r="F596" s="111" t="str">
        <f>IFERROR(IF(G596="","",VLOOKUP(G596,種名候補!$C$2:$D$41,2,0)),"")</f>
        <v/>
      </c>
      <c r="G596" s="72"/>
      <c r="H596" s="73"/>
      <c r="I596" s="69"/>
      <c r="J596" s="69"/>
      <c r="K596" s="74"/>
      <c r="L596" s="75"/>
      <c r="M596" s="75"/>
      <c r="N596" s="75"/>
      <c r="P596" s="329" t="str">
        <f t="shared" si="9"/>
        <v/>
      </c>
    </row>
    <row r="597" spans="1:16" s="40" customFormat="1" ht="12.3">
      <c r="A597" s="69"/>
      <c r="B597" s="69"/>
      <c r="C597" s="70"/>
      <c r="D597" s="70"/>
      <c r="E597" s="71"/>
      <c r="F597" s="111" t="str">
        <f>IFERROR(IF(G597="","",VLOOKUP(G597,種名候補!$C$2:$D$41,2,0)),"")</f>
        <v/>
      </c>
      <c r="G597" s="72"/>
      <c r="H597" s="73"/>
      <c r="I597" s="69"/>
      <c r="J597" s="69"/>
      <c r="K597" s="74"/>
      <c r="L597" s="75"/>
      <c r="M597" s="75"/>
      <c r="N597" s="75"/>
      <c r="P597" s="329" t="str">
        <f t="shared" si="9"/>
        <v/>
      </c>
    </row>
    <row r="598" spans="1:16" s="40" customFormat="1" ht="12.3">
      <c r="A598" s="69"/>
      <c r="B598" s="69"/>
      <c r="C598" s="70"/>
      <c r="D598" s="70"/>
      <c r="E598" s="71"/>
      <c r="F598" s="111" t="str">
        <f>IFERROR(IF(G598="","",VLOOKUP(G598,種名候補!$C$2:$D$41,2,0)),"")</f>
        <v/>
      </c>
      <c r="G598" s="72"/>
      <c r="H598" s="73"/>
      <c r="I598" s="69"/>
      <c r="J598" s="69"/>
      <c r="K598" s="74"/>
      <c r="L598" s="75"/>
      <c r="M598" s="75"/>
      <c r="N598" s="75"/>
      <c r="P598" s="329" t="str">
        <f t="shared" si="9"/>
        <v/>
      </c>
    </row>
    <row r="599" spans="1:16" s="40" customFormat="1" ht="12.3">
      <c r="A599" s="69"/>
      <c r="B599" s="69"/>
      <c r="C599" s="70"/>
      <c r="D599" s="70"/>
      <c r="E599" s="71"/>
      <c r="F599" s="111" t="str">
        <f>IFERROR(IF(G599="","",VLOOKUP(G599,種名候補!$C$2:$D$41,2,0)),"")</f>
        <v/>
      </c>
      <c r="G599" s="72"/>
      <c r="H599" s="73"/>
      <c r="I599" s="69"/>
      <c r="J599" s="69"/>
      <c r="K599" s="74"/>
      <c r="L599" s="75"/>
      <c r="M599" s="75"/>
      <c r="N599" s="75"/>
      <c r="P599" s="329" t="str">
        <f t="shared" si="9"/>
        <v/>
      </c>
    </row>
    <row r="600" spans="1:16" s="40" customFormat="1" ht="12.3">
      <c r="A600" s="69"/>
      <c r="B600" s="69"/>
      <c r="C600" s="70"/>
      <c r="D600" s="70"/>
      <c r="E600" s="71"/>
      <c r="F600" s="111" t="str">
        <f>IFERROR(IF(G600="","",VLOOKUP(G600,種名候補!$C$2:$D$41,2,0)),"")</f>
        <v/>
      </c>
      <c r="G600" s="72"/>
      <c r="H600" s="73"/>
      <c r="I600" s="69"/>
      <c r="J600" s="69"/>
      <c r="K600" s="74"/>
      <c r="L600" s="75"/>
      <c r="M600" s="75"/>
      <c r="N600" s="75"/>
      <c r="P600" s="329" t="str">
        <f t="shared" si="9"/>
        <v/>
      </c>
    </row>
    <row r="601" spans="1:16" s="40" customFormat="1" ht="12.3">
      <c r="A601" s="69"/>
      <c r="B601" s="69"/>
      <c r="C601" s="70"/>
      <c r="D601" s="70"/>
      <c r="E601" s="71"/>
      <c r="F601" s="111" t="str">
        <f>IFERROR(IF(G601="","",VLOOKUP(G601,種名候補!$C$2:$D$41,2,0)),"")</f>
        <v/>
      </c>
      <c r="G601" s="72"/>
      <c r="H601" s="73"/>
      <c r="I601" s="69"/>
      <c r="J601" s="69"/>
      <c r="K601" s="74"/>
      <c r="L601" s="75"/>
      <c r="M601" s="75"/>
      <c r="N601" s="75"/>
      <c r="P601" s="329" t="str">
        <f t="shared" si="9"/>
        <v/>
      </c>
    </row>
    <row r="602" spans="1:16" s="40" customFormat="1" ht="12.3">
      <c r="A602" s="69"/>
      <c r="B602" s="69"/>
      <c r="C602" s="70"/>
      <c r="D602" s="70"/>
      <c r="E602" s="71"/>
      <c r="F602" s="111" t="str">
        <f>IFERROR(IF(G602="","",VLOOKUP(G602,種名候補!$C$2:$D$41,2,0)),"")</f>
        <v/>
      </c>
      <c r="G602" s="72"/>
      <c r="H602" s="73"/>
      <c r="I602" s="69"/>
      <c r="J602" s="69"/>
      <c r="K602" s="74"/>
      <c r="L602" s="75"/>
      <c r="M602" s="75"/>
      <c r="N602" s="75"/>
      <c r="P602" s="329" t="str">
        <f t="shared" si="9"/>
        <v/>
      </c>
    </row>
    <row r="603" spans="1:16" s="40" customFormat="1" ht="12.3">
      <c r="A603" s="69"/>
      <c r="B603" s="69"/>
      <c r="C603" s="70"/>
      <c r="D603" s="70"/>
      <c r="E603" s="71"/>
      <c r="F603" s="111" t="str">
        <f>IFERROR(IF(G603="","",VLOOKUP(G603,種名候補!$C$2:$D$41,2,0)),"")</f>
        <v/>
      </c>
      <c r="G603" s="72"/>
      <c r="H603" s="73"/>
      <c r="I603" s="69"/>
      <c r="J603" s="69"/>
      <c r="K603" s="74"/>
      <c r="L603" s="75"/>
      <c r="M603" s="75"/>
      <c r="N603" s="75"/>
      <c r="P603" s="329" t="str">
        <f t="shared" si="9"/>
        <v/>
      </c>
    </row>
    <row r="604" spans="1:16" s="40" customFormat="1" ht="12.3">
      <c r="A604" s="69"/>
      <c r="B604" s="69"/>
      <c r="C604" s="70"/>
      <c r="D604" s="70"/>
      <c r="E604" s="71"/>
      <c r="F604" s="111" t="str">
        <f>IFERROR(IF(G604="","",VLOOKUP(G604,種名候補!$C$2:$D$41,2,0)),"")</f>
        <v/>
      </c>
      <c r="G604" s="72"/>
      <c r="H604" s="73"/>
      <c r="I604" s="69"/>
      <c r="J604" s="69"/>
      <c r="K604" s="74"/>
      <c r="L604" s="75"/>
      <c r="M604" s="75"/>
      <c r="N604" s="75"/>
      <c r="P604" s="329" t="str">
        <f t="shared" si="9"/>
        <v/>
      </c>
    </row>
    <row r="605" spans="1:16" s="40" customFormat="1" ht="12.3">
      <c r="A605" s="69"/>
      <c r="B605" s="69"/>
      <c r="C605" s="70"/>
      <c r="D605" s="70"/>
      <c r="E605" s="71"/>
      <c r="F605" s="111" t="str">
        <f>IFERROR(IF(G605="","",VLOOKUP(G605,種名候補!$C$2:$D$41,2,0)),"")</f>
        <v/>
      </c>
      <c r="G605" s="72"/>
      <c r="H605" s="73"/>
      <c r="I605" s="69"/>
      <c r="J605" s="69"/>
      <c r="K605" s="74"/>
      <c r="L605" s="75"/>
      <c r="M605" s="75"/>
      <c r="N605" s="75"/>
      <c r="P605" s="329" t="str">
        <f t="shared" si="9"/>
        <v/>
      </c>
    </row>
    <row r="606" spans="1:16" s="40" customFormat="1" ht="12.3">
      <c r="A606" s="69"/>
      <c r="B606" s="69"/>
      <c r="C606" s="70"/>
      <c r="D606" s="70"/>
      <c r="E606" s="71"/>
      <c r="F606" s="111" t="str">
        <f>IFERROR(IF(G606="","",VLOOKUP(G606,種名候補!$C$2:$D$41,2,0)),"")</f>
        <v/>
      </c>
      <c r="G606" s="72"/>
      <c r="H606" s="73"/>
      <c r="I606" s="69"/>
      <c r="J606" s="69"/>
      <c r="K606" s="74"/>
      <c r="L606" s="75"/>
      <c r="M606" s="75"/>
      <c r="N606" s="75"/>
      <c r="P606" s="329" t="str">
        <f t="shared" si="9"/>
        <v/>
      </c>
    </row>
    <row r="607" spans="1:16" s="40" customFormat="1" ht="12.3">
      <c r="A607" s="69"/>
      <c r="B607" s="69"/>
      <c r="C607" s="70"/>
      <c r="D607" s="70"/>
      <c r="E607" s="71"/>
      <c r="F607" s="111" t="str">
        <f>IFERROR(IF(G607="","",VLOOKUP(G607,種名候補!$C$2:$D$41,2,0)),"")</f>
        <v/>
      </c>
      <c r="G607" s="72"/>
      <c r="H607" s="73"/>
      <c r="I607" s="69"/>
      <c r="J607" s="69"/>
      <c r="K607" s="74"/>
      <c r="L607" s="75"/>
      <c r="M607" s="75"/>
      <c r="N607" s="75"/>
      <c r="P607" s="329" t="str">
        <f t="shared" si="9"/>
        <v/>
      </c>
    </row>
    <row r="608" spans="1:16" s="40" customFormat="1" ht="12.3">
      <c r="A608" s="69"/>
      <c r="B608" s="69"/>
      <c r="C608" s="70"/>
      <c r="D608" s="70"/>
      <c r="E608" s="71"/>
      <c r="F608" s="111" t="str">
        <f>IFERROR(IF(G608="","",VLOOKUP(G608,種名候補!$C$2:$D$41,2,0)),"")</f>
        <v/>
      </c>
      <c r="G608" s="72"/>
      <c r="H608" s="73"/>
      <c r="I608" s="69"/>
      <c r="J608" s="69"/>
      <c r="K608" s="74"/>
      <c r="L608" s="75"/>
      <c r="M608" s="75"/>
      <c r="N608" s="75"/>
      <c r="P608" s="329" t="str">
        <f t="shared" si="9"/>
        <v/>
      </c>
    </row>
    <row r="609" spans="1:16" s="40" customFormat="1" ht="12.3">
      <c r="A609" s="69"/>
      <c r="B609" s="69"/>
      <c r="C609" s="70"/>
      <c r="D609" s="70"/>
      <c r="E609" s="71"/>
      <c r="F609" s="111" t="str">
        <f>IFERROR(IF(G609="","",VLOOKUP(G609,種名候補!$C$2:$D$41,2,0)),"")</f>
        <v/>
      </c>
      <c r="G609" s="72"/>
      <c r="H609" s="73"/>
      <c r="I609" s="69"/>
      <c r="J609" s="69"/>
      <c r="K609" s="74"/>
      <c r="L609" s="75"/>
      <c r="M609" s="75"/>
      <c r="N609" s="75"/>
      <c r="P609" s="329" t="str">
        <f t="shared" si="9"/>
        <v/>
      </c>
    </row>
    <row r="610" spans="1:16" s="40" customFormat="1" ht="12.3">
      <c r="A610" s="69"/>
      <c r="B610" s="69"/>
      <c r="C610" s="70"/>
      <c r="D610" s="70"/>
      <c r="E610" s="71"/>
      <c r="F610" s="111" t="str">
        <f>IFERROR(IF(G610="","",VLOOKUP(G610,種名候補!$C$2:$D$41,2,0)),"")</f>
        <v/>
      </c>
      <c r="G610" s="72"/>
      <c r="H610" s="73"/>
      <c r="I610" s="69"/>
      <c r="J610" s="69"/>
      <c r="K610" s="74"/>
      <c r="L610" s="75"/>
      <c r="M610" s="75"/>
      <c r="N610" s="75"/>
      <c r="P610" s="329" t="str">
        <f t="shared" si="9"/>
        <v/>
      </c>
    </row>
    <row r="611" spans="1:16" s="40" customFormat="1" ht="12.3">
      <c r="A611" s="69"/>
      <c r="B611" s="69"/>
      <c r="C611" s="70"/>
      <c r="D611" s="70"/>
      <c r="E611" s="71"/>
      <c r="F611" s="111" t="str">
        <f>IFERROR(IF(G611="","",VLOOKUP(G611,種名候補!$C$2:$D$41,2,0)),"")</f>
        <v/>
      </c>
      <c r="G611" s="72"/>
      <c r="H611" s="73"/>
      <c r="I611" s="69"/>
      <c r="J611" s="69"/>
      <c r="K611" s="74"/>
      <c r="L611" s="75"/>
      <c r="M611" s="75"/>
      <c r="N611" s="75"/>
      <c r="P611" s="329" t="str">
        <f t="shared" si="9"/>
        <v/>
      </c>
    </row>
    <row r="612" spans="1:16" s="40" customFormat="1" ht="12.3">
      <c r="A612" s="69"/>
      <c r="B612" s="69"/>
      <c r="C612" s="70"/>
      <c r="D612" s="70"/>
      <c r="E612" s="71"/>
      <c r="F612" s="111" t="str">
        <f>IFERROR(IF(G612="","",VLOOKUP(G612,種名候補!$C$2:$D$41,2,0)),"")</f>
        <v/>
      </c>
      <c r="G612" s="72"/>
      <c r="H612" s="73"/>
      <c r="I612" s="69"/>
      <c r="J612" s="69"/>
      <c r="K612" s="74"/>
      <c r="L612" s="75"/>
      <c r="M612" s="75"/>
      <c r="N612" s="75"/>
      <c r="P612" s="329" t="str">
        <f t="shared" si="9"/>
        <v/>
      </c>
    </row>
    <row r="613" spans="1:16" s="40" customFormat="1" ht="12.3">
      <c r="A613" s="69"/>
      <c r="B613" s="69"/>
      <c r="C613" s="70"/>
      <c r="D613" s="70"/>
      <c r="E613" s="71"/>
      <c r="F613" s="111" t="str">
        <f>IFERROR(IF(G613="","",VLOOKUP(G613,種名候補!$C$2:$D$41,2,0)),"")</f>
        <v/>
      </c>
      <c r="G613" s="72"/>
      <c r="H613" s="73"/>
      <c r="I613" s="69"/>
      <c r="J613" s="69"/>
      <c r="K613" s="74"/>
      <c r="L613" s="75"/>
      <c r="M613" s="75"/>
      <c r="N613" s="75"/>
      <c r="P613" s="329" t="str">
        <f t="shared" si="9"/>
        <v/>
      </c>
    </row>
    <row r="614" spans="1:16" s="40" customFormat="1" ht="12.3">
      <c r="A614" s="69"/>
      <c r="B614" s="69"/>
      <c r="C614" s="70"/>
      <c r="D614" s="70"/>
      <c r="E614" s="71"/>
      <c r="F614" s="111" t="str">
        <f>IFERROR(IF(G614="","",VLOOKUP(G614,種名候補!$C$2:$D$41,2,0)),"")</f>
        <v/>
      </c>
      <c r="G614" s="72"/>
      <c r="H614" s="73"/>
      <c r="I614" s="69"/>
      <c r="J614" s="69"/>
      <c r="K614" s="74"/>
      <c r="L614" s="75"/>
      <c r="M614" s="75"/>
      <c r="N614" s="75"/>
      <c r="P614" s="329" t="str">
        <f t="shared" si="9"/>
        <v/>
      </c>
    </row>
    <row r="615" spans="1:16" s="40" customFormat="1" ht="12.3">
      <c r="A615" s="69"/>
      <c r="B615" s="69"/>
      <c r="C615" s="70"/>
      <c r="D615" s="70"/>
      <c r="E615" s="71"/>
      <c r="F615" s="111" t="str">
        <f>IFERROR(IF(G615="","",VLOOKUP(G615,種名候補!$C$2:$D$41,2,0)),"")</f>
        <v/>
      </c>
      <c r="G615" s="72"/>
      <c r="H615" s="73"/>
      <c r="I615" s="69"/>
      <c r="J615" s="69"/>
      <c r="K615" s="74"/>
      <c r="L615" s="75"/>
      <c r="M615" s="75"/>
      <c r="N615" s="75"/>
      <c r="P615" s="329" t="str">
        <f t="shared" si="9"/>
        <v/>
      </c>
    </row>
    <row r="616" spans="1:16" s="40" customFormat="1" ht="12.3">
      <c r="A616" s="69"/>
      <c r="B616" s="69"/>
      <c r="C616" s="70"/>
      <c r="D616" s="70"/>
      <c r="E616" s="71"/>
      <c r="F616" s="111" t="str">
        <f>IFERROR(IF(G616="","",VLOOKUP(G616,種名候補!$C$2:$D$41,2,0)),"")</f>
        <v/>
      </c>
      <c r="G616" s="72"/>
      <c r="H616" s="73"/>
      <c r="I616" s="69"/>
      <c r="J616" s="69"/>
      <c r="K616" s="74"/>
      <c r="L616" s="75"/>
      <c r="M616" s="75"/>
      <c r="N616" s="75"/>
      <c r="P616" s="329" t="str">
        <f t="shared" si="9"/>
        <v/>
      </c>
    </row>
    <row r="617" spans="1:16" s="40" customFormat="1" ht="12.3">
      <c r="A617" s="69"/>
      <c r="B617" s="69"/>
      <c r="C617" s="70"/>
      <c r="D617" s="70"/>
      <c r="E617" s="71"/>
      <c r="F617" s="111" t="str">
        <f>IFERROR(IF(G617="","",VLOOKUP(G617,種名候補!$C$2:$D$41,2,0)),"")</f>
        <v/>
      </c>
      <c r="G617" s="72"/>
      <c r="H617" s="73"/>
      <c r="I617" s="69"/>
      <c r="J617" s="69"/>
      <c r="K617" s="74"/>
      <c r="L617" s="75"/>
      <c r="M617" s="75"/>
      <c r="N617" s="75"/>
      <c r="P617" s="329" t="str">
        <f t="shared" si="9"/>
        <v/>
      </c>
    </row>
    <row r="618" spans="1:16" s="40" customFormat="1" ht="12.3">
      <c r="A618" s="69"/>
      <c r="B618" s="69"/>
      <c r="C618" s="70"/>
      <c r="D618" s="70"/>
      <c r="E618" s="71"/>
      <c r="F618" s="111" t="str">
        <f>IFERROR(IF(G618="","",VLOOKUP(G618,種名候補!$C$2:$D$41,2,0)),"")</f>
        <v/>
      </c>
      <c r="G618" s="72"/>
      <c r="H618" s="73"/>
      <c r="I618" s="69"/>
      <c r="J618" s="69"/>
      <c r="K618" s="74"/>
      <c r="L618" s="75"/>
      <c r="M618" s="75"/>
      <c r="N618" s="75"/>
      <c r="P618" s="329" t="str">
        <f t="shared" si="9"/>
        <v/>
      </c>
    </row>
    <row r="619" spans="1:16" s="40" customFormat="1" ht="12.3">
      <c r="A619" s="69"/>
      <c r="B619" s="69"/>
      <c r="C619" s="70"/>
      <c r="D619" s="70"/>
      <c r="E619" s="71"/>
      <c r="F619" s="111" t="str">
        <f>IFERROR(IF(G619="","",VLOOKUP(G619,種名候補!$C$2:$D$41,2,0)),"")</f>
        <v/>
      </c>
      <c r="G619" s="72"/>
      <c r="H619" s="73"/>
      <c r="I619" s="69"/>
      <c r="J619" s="69"/>
      <c r="K619" s="74"/>
      <c r="L619" s="75"/>
      <c r="M619" s="75"/>
      <c r="N619" s="75"/>
      <c r="P619" s="329" t="str">
        <f t="shared" si="9"/>
        <v/>
      </c>
    </row>
    <row r="620" spans="1:16" s="40" customFormat="1" ht="12.3">
      <c r="A620" s="69"/>
      <c r="B620" s="69"/>
      <c r="C620" s="70"/>
      <c r="D620" s="70"/>
      <c r="E620" s="71"/>
      <c r="F620" s="111" t="str">
        <f>IFERROR(IF(G620="","",VLOOKUP(G620,種名候補!$C$2:$D$41,2,0)),"")</f>
        <v/>
      </c>
      <c r="G620" s="72"/>
      <c r="H620" s="73"/>
      <c r="I620" s="69"/>
      <c r="J620" s="69"/>
      <c r="K620" s="74"/>
      <c r="L620" s="75"/>
      <c r="M620" s="75"/>
      <c r="N620" s="75"/>
      <c r="P620" s="329" t="str">
        <f t="shared" si="9"/>
        <v/>
      </c>
    </row>
    <row r="621" spans="1:16" s="40" customFormat="1" ht="12.3">
      <c r="A621" s="69"/>
      <c r="B621" s="69"/>
      <c r="C621" s="70"/>
      <c r="D621" s="70"/>
      <c r="E621" s="71"/>
      <c r="F621" s="111" t="str">
        <f>IFERROR(IF(G621="","",VLOOKUP(G621,種名候補!$C$2:$D$41,2,0)),"")</f>
        <v/>
      </c>
      <c r="G621" s="72"/>
      <c r="H621" s="73"/>
      <c r="I621" s="69"/>
      <c r="J621" s="69"/>
      <c r="K621" s="74"/>
      <c r="L621" s="75"/>
      <c r="M621" s="75"/>
      <c r="N621" s="75"/>
      <c r="P621" s="329" t="str">
        <f t="shared" si="9"/>
        <v/>
      </c>
    </row>
    <row r="622" spans="1:16" s="40" customFormat="1" ht="12.3">
      <c r="A622" s="69"/>
      <c r="B622" s="69"/>
      <c r="C622" s="70"/>
      <c r="D622" s="70"/>
      <c r="E622" s="71"/>
      <c r="F622" s="111" t="str">
        <f>IFERROR(IF(G622="","",VLOOKUP(G622,種名候補!$C$2:$D$41,2,0)),"")</f>
        <v/>
      </c>
      <c r="G622" s="72"/>
      <c r="H622" s="73"/>
      <c r="I622" s="69"/>
      <c r="J622" s="69"/>
      <c r="K622" s="74"/>
      <c r="L622" s="75"/>
      <c r="M622" s="75"/>
      <c r="N622" s="75"/>
      <c r="P622" s="329" t="str">
        <f t="shared" si="9"/>
        <v/>
      </c>
    </row>
    <row r="623" spans="1:16" s="40" customFormat="1" ht="12.3">
      <c r="A623" s="69"/>
      <c r="B623" s="69"/>
      <c r="C623" s="70"/>
      <c r="D623" s="70"/>
      <c r="E623" s="71"/>
      <c r="F623" s="111" t="str">
        <f>IFERROR(IF(G623="","",VLOOKUP(G623,種名候補!$C$2:$D$41,2,0)),"")</f>
        <v/>
      </c>
      <c r="G623" s="72"/>
      <c r="H623" s="73"/>
      <c r="I623" s="69"/>
      <c r="J623" s="69"/>
      <c r="K623" s="74"/>
      <c r="L623" s="75"/>
      <c r="M623" s="75"/>
      <c r="N623" s="75"/>
      <c r="P623" s="329" t="str">
        <f t="shared" si="9"/>
        <v/>
      </c>
    </row>
    <row r="624" spans="1:16" s="40" customFormat="1" ht="12.3">
      <c r="A624" s="69"/>
      <c r="B624" s="69"/>
      <c r="C624" s="70"/>
      <c r="D624" s="70"/>
      <c r="E624" s="71"/>
      <c r="F624" s="111" t="str">
        <f>IFERROR(IF(G624="","",VLOOKUP(G624,種名候補!$C$2:$D$41,2,0)),"")</f>
        <v/>
      </c>
      <c r="G624" s="72"/>
      <c r="H624" s="73"/>
      <c r="I624" s="69"/>
      <c r="J624" s="69"/>
      <c r="K624" s="74"/>
      <c r="L624" s="75"/>
      <c r="M624" s="75"/>
      <c r="N624" s="75"/>
      <c r="P624" s="329" t="str">
        <f t="shared" si="9"/>
        <v/>
      </c>
    </row>
    <row r="625" spans="1:16" s="40" customFormat="1" ht="12.3">
      <c r="A625" s="69"/>
      <c r="B625" s="69"/>
      <c r="C625" s="70"/>
      <c r="D625" s="70"/>
      <c r="E625" s="71"/>
      <c r="F625" s="111" t="str">
        <f>IFERROR(IF(G625="","",VLOOKUP(G625,種名候補!$C$2:$D$41,2,0)),"")</f>
        <v/>
      </c>
      <c r="G625" s="72"/>
      <c r="H625" s="73"/>
      <c r="I625" s="69"/>
      <c r="J625" s="69"/>
      <c r="K625" s="74"/>
      <c r="L625" s="75"/>
      <c r="M625" s="75"/>
      <c r="N625" s="75"/>
      <c r="P625" s="329" t="str">
        <f t="shared" si="9"/>
        <v/>
      </c>
    </row>
    <row r="626" spans="1:16" s="40" customFormat="1" ht="12.3">
      <c r="A626" s="69"/>
      <c r="B626" s="69"/>
      <c r="C626" s="70"/>
      <c r="D626" s="70"/>
      <c r="E626" s="71"/>
      <c r="F626" s="111" t="str">
        <f>IFERROR(IF(G626="","",VLOOKUP(G626,種名候補!$C$2:$D$41,2,0)),"")</f>
        <v/>
      </c>
      <c r="G626" s="72"/>
      <c r="H626" s="73"/>
      <c r="I626" s="69"/>
      <c r="J626" s="69"/>
      <c r="K626" s="74"/>
      <c r="L626" s="75"/>
      <c r="M626" s="75"/>
      <c r="N626" s="75"/>
      <c r="P626" s="329" t="str">
        <f t="shared" si="9"/>
        <v/>
      </c>
    </row>
    <row r="627" spans="1:16" s="40" customFormat="1" ht="12.3">
      <c r="A627" s="69"/>
      <c r="B627" s="69"/>
      <c r="C627" s="70"/>
      <c r="D627" s="70"/>
      <c r="E627" s="71"/>
      <c r="F627" s="111" t="str">
        <f>IFERROR(IF(G627="","",VLOOKUP(G627,種名候補!$C$2:$D$41,2,0)),"")</f>
        <v/>
      </c>
      <c r="G627" s="72"/>
      <c r="H627" s="73"/>
      <c r="I627" s="69"/>
      <c r="J627" s="69"/>
      <c r="K627" s="74"/>
      <c r="L627" s="75"/>
      <c r="M627" s="75"/>
      <c r="N627" s="75"/>
      <c r="P627" s="329" t="str">
        <f t="shared" si="9"/>
        <v/>
      </c>
    </row>
    <row r="628" spans="1:16" s="40" customFormat="1" ht="12.3">
      <c r="A628" s="69"/>
      <c r="B628" s="69"/>
      <c r="C628" s="70"/>
      <c r="D628" s="70"/>
      <c r="E628" s="71"/>
      <c r="F628" s="111" t="str">
        <f>IFERROR(IF(G628="","",VLOOKUP(G628,種名候補!$C$2:$D$41,2,0)),"")</f>
        <v/>
      </c>
      <c r="G628" s="72"/>
      <c r="H628" s="73"/>
      <c r="I628" s="69"/>
      <c r="J628" s="69"/>
      <c r="K628" s="74"/>
      <c r="L628" s="75"/>
      <c r="M628" s="75"/>
      <c r="N628" s="75"/>
      <c r="P628" s="329" t="str">
        <f t="shared" si="9"/>
        <v/>
      </c>
    </row>
    <row r="629" spans="1:16" s="40" customFormat="1" ht="12.3">
      <c r="A629" s="69"/>
      <c r="B629" s="69"/>
      <c r="C629" s="70"/>
      <c r="D629" s="70"/>
      <c r="E629" s="71"/>
      <c r="F629" s="111" t="str">
        <f>IFERROR(IF(G629="","",VLOOKUP(G629,種名候補!$C$2:$D$41,2,0)),"")</f>
        <v/>
      </c>
      <c r="G629" s="72"/>
      <c r="H629" s="73"/>
      <c r="I629" s="69"/>
      <c r="J629" s="69"/>
      <c r="K629" s="74"/>
      <c r="L629" s="75"/>
      <c r="M629" s="75"/>
      <c r="N629" s="75"/>
      <c r="P629" s="329" t="str">
        <f t="shared" si="9"/>
        <v/>
      </c>
    </row>
    <row r="630" spans="1:16" s="40" customFormat="1" ht="12.3">
      <c r="A630" s="69"/>
      <c r="B630" s="69"/>
      <c r="C630" s="70"/>
      <c r="D630" s="70"/>
      <c r="E630" s="71"/>
      <c r="F630" s="111" t="str">
        <f>IFERROR(IF(G630="","",VLOOKUP(G630,種名候補!$C$2:$D$41,2,0)),"")</f>
        <v/>
      </c>
      <c r="G630" s="72"/>
      <c r="H630" s="73"/>
      <c r="I630" s="69"/>
      <c r="J630" s="69"/>
      <c r="K630" s="74"/>
      <c r="L630" s="75"/>
      <c r="M630" s="75"/>
      <c r="N630" s="75"/>
      <c r="P630" s="329" t="str">
        <f t="shared" si="9"/>
        <v/>
      </c>
    </row>
    <row r="631" spans="1:16" s="40" customFormat="1" ht="12.3">
      <c r="A631" s="69"/>
      <c r="B631" s="69"/>
      <c r="C631" s="70"/>
      <c r="D631" s="70"/>
      <c r="E631" s="71"/>
      <c r="F631" s="111" t="str">
        <f>IFERROR(IF(G631="","",VLOOKUP(G631,種名候補!$C$2:$D$41,2,0)),"")</f>
        <v/>
      </c>
      <c r="G631" s="72"/>
      <c r="H631" s="73"/>
      <c r="I631" s="69"/>
      <c r="J631" s="69"/>
      <c r="K631" s="74"/>
      <c r="L631" s="75"/>
      <c r="M631" s="75"/>
      <c r="N631" s="75"/>
      <c r="P631" s="329" t="str">
        <f t="shared" si="9"/>
        <v/>
      </c>
    </row>
    <row r="632" spans="1:16" s="40" customFormat="1" ht="12.3">
      <c r="A632" s="69"/>
      <c r="B632" s="69"/>
      <c r="C632" s="70"/>
      <c r="D632" s="70"/>
      <c r="E632" s="71"/>
      <c r="F632" s="111" t="str">
        <f>IFERROR(IF(G632="","",VLOOKUP(G632,種名候補!$C$2:$D$41,2,0)),"")</f>
        <v/>
      </c>
      <c r="G632" s="72"/>
      <c r="H632" s="73"/>
      <c r="I632" s="69"/>
      <c r="J632" s="69"/>
      <c r="K632" s="74"/>
      <c r="L632" s="75"/>
      <c r="M632" s="75"/>
      <c r="N632" s="75"/>
      <c r="P632" s="329" t="str">
        <f t="shared" si="9"/>
        <v/>
      </c>
    </row>
    <row r="633" spans="1:16" s="40" customFormat="1" ht="12.3">
      <c r="A633" s="69"/>
      <c r="B633" s="69"/>
      <c r="C633" s="70"/>
      <c r="D633" s="70"/>
      <c r="E633" s="71"/>
      <c r="F633" s="111" t="str">
        <f>IFERROR(IF(G633="","",VLOOKUP(G633,種名候補!$C$2:$D$41,2,0)),"")</f>
        <v/>
      </c>
      <c r="G633" s="72"/>
      <c r="H633" s="73"/>
      <c r="I633" s="69"/>
      <c r="J633" s="69"/>
      <c r="K633" s="74"/>
      <c r="L633" s="75"/>
      <c r="M633" s="75"/>
      <c r="N633" s="75"/>
      <c r="P633" s="329" t="str">
        <f t="shared" si="9"/>
        <v/>
      </c>
    </row>
    <row r="634" spans="1:16" s="40" customFormat="1" ht="12.3">
      <c r="A634" s="69"/>
      <c r="B634" s="69"/>
      <c r="C634" s="70"/>
      <c r="D634" s="70"/>
      <c r="E634" s="71"/>
      <c r="F634" s="111" t="str">
        <f>IFERROR(IF(G634="","",VLOOKUP(G634,種名候補!$C$2:$D$41,2,0)),"")</f>
        <v/>
      </c>
      <c r="G634" s="72"/>
      <c r="H634" s="73"/>
      <c r="I634" s="69"/>
      <c r="J634" s="69"/>
      <c r="K634" s="74"/>
      <c r="L634" s="75"/>
      <c r="M634" s="75"/>
      <c r="N634" s="75"/>
      <c r="P634" s="329" t="str">
        <f t="shared" si="9"/>
        <v/>
      </c>
    </row>
    <row r="635" spans="1:16" s="40" customFormat="1" ht="12.3">
      <c r="A635" s="69"/>
      <c r="B635" s="69"/>
      <c r="C635" s="70"/>
      <c r="D635" s="70"/>
      <c r="E635" s="71"/>
      <c r="F635" s="111" t="str">
        <f>IFERROR(IF(G635="","",VLOOKUP(G635,種名候補!$C$2:$D$41,2,0)),"")</f>
        <v/>
      </c>
      <c r="G635" s="72"/>
      <c r="H635" s="73"/>
      <c r="I635" s="69"/>
      <c r="J635" s="69"/>
      <c r="K635" s="74"/>
      <c r="L635" s="75"/>
      <c r="M635" s="75"/>
      <c r="N635" s="75"/>
      <c r="P635" s="329" t="str">
        <f t="shared" si="9"/>
        <v/>
      </c>
    </row>
    <row r="636" spans="1:16" s="40" customFormat="1" ht="12.3">
      <c r="A636" s="69"/>
      <c r="B636" s="69"/>
      <c r="C636" s="70"/>
      <c r="D636" s="70"/>
      <c r="E636" s="71"/>
      <c r="F636" s="111" t="str">
        <f>IFERROR(IF(G636="","",VLOOKUP(G636,種名候補!$C$2:$D$41,2,0)),"")</f>
        <v/>
      </c>
      <c r="G636" s="72"/>
      <c r="H636" s="73"/>
      <c r="I636" s="69"/>
      <c r="J636" s="69"/>
      <c r="K636" s="74"/>
      <c r="L636" s="75"/>
      <c r="M636" s="75"/>
      <c r="N636" s="75"/>
      <c r="P636" s="329" t="str">
        <f t="shared" si="9"/>
        <v/>
      </c>
    </row>
    <row r="637" spans="1:16" s="40" customFormat="1" ht="12.3">
      <c r="A637" s="69"/>
      <c r="B637" s="69"/>
      <c r="C637" s="70"/>
      <c r="D637" s="70"/>
      <c r="E637" s="71"/>
      <c r="F637" s="111" t="str">
        <f>IFERROR(IF(G637="","",VLOOKUP(G637,種名候補!$C$2:$D$41,2,0)),"")</f>
        <v/>
      </c>
      <c r="G637" s="72"/>
      <c r="H637" s="73"/>
      <c r="I637" s="69"/>
      <c r="J637" s="69"/>
      <c r="K637" s="74"/>
      <c r="L637" s="75"/>
      <c r="M637" s="75"/>
      <c r="N637" s="75"/>
      <c r="P637" s="329" t="str">
        <f t="shared" si="9"/>
        <v/>
      </c>
    </row>
    <row r="638" spans="1:16" s="40" customFormat="1" ht="12.3">
      <c r="A638" s="69"/>
      <c r="B638" s="69"/>
      <c r="C638" s="70"/>
      <c r="D638" s="70"/>
      <c r="E638" s="71"/>
      <c r="F638" s="111" t="str">
        <f>IFERROR(IF(G638="","",VLOOKUP(G638,種名候補!$C$2:$D$41,2,0)),"")</f>
        <v/>
      </c>
      <c r="G638" s="72"/>
      <c r="H638" s="73"/>
      <c r="I638" s="69"/>
      <c r="J638" s="69"/>
      <c r="K638" s="74"/>
      <c r="L638" s="75"/>
      <c r="M638" s="75"/>
      <c r="N638" s="75"/>
      <c r="P638" s="329" t="str">
        <f t="shared" si="9"/>
        <v/>
      </c>
    </row>
    <row r="639" spans="1:16" s="40" customFormat="1" ht="12.3">
      <c r="A639" s="69"/>
      <c r="B639" s="69"/>
      <c r="C639" s="70"/>
      <c r="D639" s="70"/>
      <c r="E639" s="71"/>
      <c r="F639" s="111" t="str">
        <f>IFERROR(IF(G639="","",VLOOKUP(G639,種名候補!$C$2:$D$41,2,0)),"")</f>
        <v/>
      </c>
      <c r="G639" s="72"/>
      <c r="H639" s="73"/>
      <c r="I639" s="69"/>
      <c r="J639" s="69"/>
      <c r="K639" s="74"/>
      <c r="L639" s="75"/>
      <c r="M639" s="75"/>
      <c r="N639" s="75"/>
      <c r="P639" s="329" t="str">
        <f t="shared" si="9"/>
        <v/>
      </c>
    </row>
    <row r="640" spans="1:16" s="40" customFormat="1" ht="12.3">
      <c r="A640" s="69"/>
      <c r="B640" s="69"/>
      <c r="C640" s="70"/>
      <c r="D640" s="70"/>
      <c r="E640" s="71"/>
      <c r="F640" s="111" t="str">
        <f>IFERROR(IF(G640="","",VLOOKUP(G640,種名候補!$C$2:$D$41,2,0)),"")</f>
        <v/>
      </c>
      <c r="G640" s="72"/>
      <c r="H640" s="73"/>
      <c r="I640" s="69"/>
      <c r="J640" s="69"/>
      <c r="K640" s="74"/>
      <c r="L640" s="75"/>
      <c r="M640" s="75"/>
      <c r="N640" s="75"/>
      <c r="P640" s="329" t="str">
        <f t="shared" si="9"/>
        <v/>
      </c>
    </row>
    <row r="641" spans="1:16" s="40" customFormat="1" ht="12.3">
      <c r="A641" s="69"/>
      <c r="B641" s="69"/>
      <c r="C641" s="70"/>
      <c r="D641" s="70"/>
      <c r="E641" s="71"/>
      <c r="F641" s="111" t="str">
        <f>IFERROR(IF(G641="","",VLOOKUP(G641,種名候補!$C$2:$D$41,2,0)),"")</f>
        <v/>
      </c>
      <c r="G641" s="72"/>
      <c r="H641" s="73"/>
      <c r="I641" s="69"/>
      <c r="J641" s="69"/>
      <c r="K641" s="74"/>
      <c r="L641" s="75"/>
      <c r="M641" s="75"/>
      <c r="N641" s="75"/>
      <c r="P641" s="329" t="str">
        <f t="shared" si="9"/>
        <v/>
      </c>
    </row>
    <row r="642" spans="1:16" s="40" customFormat="1" ht="12.3">
      <c r="A642" s="69"/>
      <c r="B642" s="69"/>
      <c r="C642" s="70"/>
      <c r="D642" s="70"/>
      <c r="E642" s="71"/>
      <c r="F642" s="111" t="str">
        <f>IFERROR(IF(G642="","",VLOOKUP(G642,種名候補!$C$2:$D$41,2,0)),"")</f>
        <v/>
      </c>
      <c r="G642" s="72"/>
      <c r="H642" s="73"/>
      <c r="I642" s="69"/>
      <c r="J642" s="69"/>
      <c r="K642" s="74"/>
      <c r="L642" s="75"/>
      <c r="M642" s="75"/>
      <c r="N642" s="75"/>
      <c r="P642" s="329" t="str">
        <f t="shared" si="9"/>
        <v/>
      </c>
    </row>
    <row r="643" spans="1:16" s="40" customFormat="1" ht="12.3">
      <c r="A643" s="69"/>
      <c r="B643" s="69"/>
      <c r="C643" s="70"/>
      <c r="D643" s="70"/>
      <c r="E643" s="71"/>
      <c r="F643" s="111" t="str">
        <f>IFERROR(IF(G643="","",VLOOKUP(G643,種名候補!$C$2:$D$41,2,0)),"")</f>
        <v/>
      </c>
      <c r="G643" s="72"/>
      <c r="H643" s="73"/>
      <c r="I643" s="69"/>
      <c r="J643" s="69"/>
      <c r="K643" s="74"/>
      <c r="L643" s="75"/>
      <c r="M643" s="75"/>
      <c r="N643" s="75"/>
      <c r="P643" s="329" t="str">
        <f t="shared" si="9"/>
        <v/>
      </c>
    </row>
    <row r="644" spans="1:16" s="40" customFormat="1" ht="12.3">
      <c r="A644" s="69"/>
      <c r="B644" s="69"/>
      <c r="C644" s="70"/>
      <c r="D644" s="70"/>
      <c r="E644" s="71"/>
      <c r="F644" s="111" t="str">
        <f>IFERROR(IF(G644="","",VLOOKUP(G644,種名候補!$C$2:$D$41,2,0)),"")</f>
        <v/>
      </c>
      <c r="G644" s="72"/>
      <c r="H644" s="73"/>
      <c r="I644" s="69"/>
      <c r="J644" s="69"/>
      <c r="K644" s="74"/>
      <c r="L644" s="75"/>
      <c r="M644" s="75"/>
      <c r="N644" s="75"/>
      <c r="P644" s="329" t="str">
        <f t="shared" si="9"/>
        <v/>
      </c>
    </row>
    <row r="645" spans="1:16" s="40" customFormat="1" ht="12.3">
      <c r="A645" s="69"/>
      <c r="B645" s="69"/>
      <c r="C645" s="70"/>
      <c r="D645" s="70"/>
      <c r="E645" s="71"/>
      <c r="F645" s="111" t="str">
        <f>IFERROR(IF(G645="","",VLOOKUP(G645,種名候補!$C$2:$D$41,2,0)),"")</f>
        <v/>
      </c>
      <c r="G645" s="72"/>
      <c r="H645" s="73"/>
      <c r="I645" s="69"/>
      <c r="J645" s="69"/>
      <c r="K645" s="74"/>
      <c r="L645" s="75"/>
      <c r="M645" s="75"/>
      <c r="N645" s="75"/>
      <c r="P645" s="329" t="str">
        <f t="shared" si="9"/>
        <v/>
      </c>
    </row>
    <row r="646" spans="1:16" s="40" customFormat="1" ht="12.3">
      <c r="A646" s="69"/>
      <c r="B646" s="69"/>
      <c r="C646" s="70"/>
      <c r="D646" s="70"/>
      <c r="E646" s="71"/>
      <c r="F646" s="111" t="str">
        <f>IFERROR(IF(G646="","",VLOOKUP(G646,種名候補!$C$2:$D$41,2,0)),"")</f>
        <v/>
      </c>
      <c r="G646" s="72"/>
      <c r="H646" s="73"/>
      <c r="I646" s="69"/>
      <c r="J646" s="69"/>
      <c r="K646" s="74"/>
      <c r="L646" s="75"/>
      <c r="M646" s="75"/>
      <c r="N646" s="75"/>
      <c r="P646" s="329" t="str">
        <f t="shared" si="9"/>
        <v/>
      </c>
    </row>
    <row r="647" spans="1:16" s="40" customFormat="1" ht="12.3">
      <c r="A647" s="69"/>
      <c r="B647" s="69"/>
      <c r="C647" s="70"/>
      <c r="D647" s="70"/>
      <c r="E647" s="71"/>
      <c r="F647" s="111" t="str">
        <f>IFERROR(IF(G647="","",VLOOKUP(G647,種名候補!$C$2:$D$41,2,0)),"")</f>
        <v/>
      </c>
      <c r="G647" s="72"/>
      <c r="H647" s="73"/>
      <c r="I647" s="69"/>
      <c r="J647" s="69"/>
      <c r="K647" s="74"/>
      <c r="L647" s="75"/>
      <c r="M647" s="75"/>
      <c r="N647" s="75"/>
      <c r="P647" s="329" t="str">
        <f t="shared" si="9"/>
        <v/>
      </c>
    </row>
    <row r="648" spans="1:16" s="40" customFormat="1" ht="12.3">
      <c r="A648" s="69"/>
      <c r="B648" s="69"/>
      <c r="C648" s="70"/>
      <c r="D648" s="70"/>
      <c r="E648" s="71"/>
      <c r="F648" s="111" t="str">
        <f>IFERROR(IF(G648="","",VLOOKUP(G648,種名候補!$C$2:$D$41,2,0)),"")</f>
        <v/>
      </c>
      <c r="G648" s="72"/>
      <c r="H648" s="73"/>
      <c r="I648" s="69"/>
      <c r="J648" s="69"/>
      <c r="K648" s="74"/>
      <c r="L648" s="75"/>
      <c r="M648" s="75"/>
      <c r="N648" s="75"/>
      <c r="P648" s="329" t="str">
        <f t="shared" si="9"/>
        <v/>
      </c>
    </row>
    <row r="649" spans="1:16" s="40" customFormat="1" ht="12.3">
      <c r="A649" s="69"/>
      <c r="B649" s="69"/>
      <c r="C649" s="70"/>
      <c r="D649" s="70"/>
      <c r="E649" s="71"/>
      <c r="F649" s="111" t="str">
        <f>IFERROR(IF(G649="","",VLOOKUP(G649,種名候補!$C$2:$D$41,2,0)),"")</f>
        <v/>
      </c>
      <c r="G649" s="72"/>
      <c r="H649" s="73"/>
      <c r="I649" s="69"/>
      <c r="J649" s="69"/>
      <c r="K649" s="74"/>
      <c r="L649" s="75"/>
      <c r="M649" s="75"/>
      <c r="N649" s="75"/>
      <c r="P649" s="329" t="str">
        <f t="shared" si="9"/>
        <v/>
      </c>
    </row>
    <row r="650" spans="1:16" s="40" customFormat="1" ht="12.3">
      <c r="A650" s="69"/>
      <c r="B650" s="69"/>
      <c r="C650" s="70"/>
      <c r="D650" s="70"/>
      <c r="E650" s="71"/>
      <c r="F650" s="111" t="str">
        <f>IFERROR(IF(G650="","",VLOOKUP(G650,種名候補!$C$2:$D$41,2,0)),"")</f>
        <v/>
      </c>
      <c r="G650" s="72"/>
      <c r="H650" s="73"/>
      <c r="I650" s="69"/>
      <c r="J650" s="69"/>
      <c r="K650" s="74"/>
      <c r="L650" s="75"/>
      <c r="M650" s="75"/>
      <c r="N650" s="75"/>
      <c r="P650" s="329" t="str">
        <f t="shared" ref="P650:P713" si="10">IF(COUNTA(A650:E650,G650:J650)=0,"",IF(OR(COUNTA(A650:E650,G650,I650)&lt;7,AND(HOUR(E650)=0,MINUTE(E650)=0)),1,0))</f>
        <v/>
      </c>
    </row>
    <row r="651" spans="1:16" s="40" customFormat="1" ht="12.3">
      <c r="A651" s="69"/>
      <c r="B651" s="69"/>
      <c r="C651" s="70"/>
      <c r="D651" s="70"/>
      <c r="E651" s="71"/>
      <c r="F651" s="111" t="str">
        <f>IFERROR(IF(G651="","",VLOOKUP(G651,種名候補!$C$2:$D$41,2,0)),"")</f>
        <v/>
      </c>
      <c r="G651" s="72"/>
      <c r="H651" s="73"/>
      <c r="I651" s="69"/>
      <c r="J651" s="69"/>
      <c r="K651" s="74"/>
      <c r="L651" s="75"/>
      <c r="M651" s="75"/>
      <c r="N651" s="75"/>
      <c r="P651" s="329" t="str">
        <f t="shared" si="10"/>
        <v/>
      </c>
    </row>
    <row r="652" spans="1:16" s="40" customFormat="1" ht="12.3">
      <c r="A652" s="69"/>
      <c r="B652" s="69"/>
      <c r="C652" s="70"/>
      <c r="D652" s="70"/>
      <c r="E652" s="71"/>
      <c r="F652" s="111" t="str">
        <f>IFERROR(IF(G652="","",VLOOKUP(G652,種名候補!$C$2:$D$41,2,0)),"")</f>
        <v/>
      </c>
      <c r="G652" s="72"/>
      <c r="H652" s="73"/>
      <c r="I652" s="69"/>
      <c r="J652" s="69"/>
      <c r="K652" s="74"/>
      <c r="L652" s="75"/>
      <c r="M652" s="75"/>
      <c r="N652" s="75"/>
      <c r="P652" s="329" t="str">
        <f t="shared" si="10"/>
        <v/>
      </c>
    </row>
    <row r="653" spans="1:16" s="40" customFormat="1" ht="12.3">
      <c r="A653" s="69"/>
      <c r="B653" s="69"/>
      <c r="C653" s="70"/>
      <c r="D653" s="70"/>
      <c r="E653" s="71"/>
      <c r="F653" s="111" t="str">
        <f>IFERROR(IF(G653="","",VLOOKUP(G653,種名候補!$C$2:$D$41,2,0)),"")</f>
        <v/>
      </c>
      <c r="G653" s="72"/>
      <c r="H653" s="73"/>
      <c r="I653" s="69"/>
      <c r="J653" s="69"/>
      <c r="K653" s="74"/>
      <c r="L653" s="75"/>
      <c r="M653" s="75"/>
      <c r="N653" s="75"/>
      <c r="P653" s="329" t="str">
        <f t="shared" si="10"/>
        <v/>
      </c>
    </row>
    <row r="654" spans="1:16" s="40" customFormat="1" ht="12.3">
      <c r="A654" s="69"/>
      <c r="B654" s="69"/>
      <c r="C654" s="70"/>
      <c r="D654" s="70"/>
      <c r="E654" s="71"/>
      <c r="F654" s="111" t="str">
        <f>IFERROR(IF(G654="","",VLOOKUP(G654,種名候補!$C$2:$D$41,2,0)),"")</f>
        <v/>
      </c>
      <c r="G654" s="72"/>
      <c r="H654" s="73"/>
      <c r="I654" s="69"/>
      <c r="J654" s="69"/>
      <c r="K654" s="74"/>
      <c r="L654" s="75"/>
      <c r="M654" s="75"/>
      <c r="N654" s="75"/>
      <c r="P654" s="329" t="str">
        <f t="shared" si="10"/>
        <v/>
      </c>
    </row>
    <row r="655" spans="1:16" s="40" customFormat="1" ht="12.3">
      <c r="A655" s="69"/>
      <c r="B655" s="69"/>
      <c r="C655" s="70"/>
      <c r="D655" s="70"/>
      <c r="E655" s="71"/>
      <c r="F655" s="111" t="str">
        <f>IFERROR(IF(G655="","",VLOOKUP(G655,種名候補!$C$2:$D$41,2,0)),"")</f>
        <v/>
      </c>
      <c r="G655" s="72"/>
      <c r="H655" s="73"/>
      <c r="I655" s="69"/>
      <c r="J655" s="69"/>
      <c r="K655" s="74"/>
      <c r="L655" s="75"/>
      <c r="M655" s="75"/>
      <c r="N655" s="75"/>
      <c r="P655" s="329" t="str">
        <f t="shared" si="10"/>
        <v/>
      </c>
    </row>
    <row r="656" spans="1:16" s="40" customFormat="1" ht="12.3">
      <c r="A656" s="69"/>
      <c r="B656" s="69"/>
      <c r="C656" s="70"/>
      <c r="D656" s="70"/>
      <c r="E656" s="71"/>
      <c r="F656" s="111" t="str">
        <f>IFERROR(IF(G656="","",VLOOKUP(G656,種名候補!$C$2:$D$41,2,0)),"")</f>
        <v/>
      </c>
      <c r="G656" s="72"/>
      <c r="H656" s="73"/>
      <c r="I656" s="69"/>
      <c r="J656" s="69"/>
      <c r="K656" s="74"/>
      <c r="L656" s="75"/>
      <c r="M656" s="75"/>
      <c r="N656" s="75"/>
      <c r="P656" s="329" t="str">
        <f t="shared" si="10"/>
        <v/>
      </c>
    </row>
    <row r="657" spans="1:16" s="40" customFormat="1" ht="12.3">
      <c r="A657" s="69"/>
      <c r="B657" s="69"/>
      <c r="C657" s="70"/>
      <c r="D657" s="70"/>
      <c r="E657" s="71"/>
      <c r="F657" s="111" t="str">
        <f>IFERROR(IF(G657="","",VLOOKUP(G657,種名候補!$C$2:$D$41,2,0)),"")</f>
        <v/>
      </c>
      <c r="G657" s="72"/>
      <c r="H657" s="73"/>
      <c r="I657" s="69"/>
      <c r="J657" s="69"/>
      <c r="K657" s="74"/>
      <c r="L657" s="75"/>
      <c r="M657" s="75"/>
      <c r="N657" s="75"/>
      <c r="P657" s="329" t="str">
        <f t="shared" si="10"/>
        <v/>
      </c>
    </row>
    <row r="658" spans="1:16" s="40" customFormat="1" ht="12.3">
      <c r="A658" s="69"/>
      <c r="B658" s="69"/>
      <c r="C658" s="70"/>
      <c r="D658" s="70"/>
      <c r="E658" s="71"/>
      <c r="F658" s="111" t="str">
        <f>IFERROR(IF(G658="","",VLOOKUP(G658,種名候補!$C$2:$D$41,2,0)),"")</f>
        <v/>
      </c>
      <c r="G658" s="72"/>
      <c r="H658" s="73"/>
      <c r="I658" s="69"/>
      <c r="J658" s="69"/>
      <c r="K658" s="74"/>
      <c r="L658" s="75"/>
      <c r="M658" s="75"/>
      <c r="N658" s="75"/>
      <c r="P658" s="329" t="str">
        <f t="shared" si="10"/>
        <v/>
      </c>
    </row>
    <row r="659" spans="1:16" s="40" customFormat="1" ht="12.3">
      <c r="A659" s="69"/>
      <c r="B659" s="69"/>
      <c r="C659" s="70"/>
      <c r="D659" s="70"/>
      <c r="E659" s="71"/>
      <c r="F659" s="111" t="str">
        <f>IFERROR(IF(G659="","",VLOOKUP(G659,種名候補!$C$2:$D$41,2,0)),"")</f>
        <v/>
      </c>
      <c r="G659" s="72"/>
      <c r="H659" s="73"/>
      <c r="I659" s="69"/>
      <c r="J659" s="69"/>
      <c r="K659" s="74"/>
      <c r="L659" s="75"/>
      <c r="M659" s="75"/>
      <c r="N659" s="75"/>
      <c r="P659" s="329" t="str">
        <f t="shared" si="10"/>
        <v/>
      </c>
    </row>
    <row r="660" spans="1:16" s="40" customFormat="1" ht="12.3">
      <c r="A660" s="69"/>
      <c r="B660" s="69"/>
      <c r="C660" s="70"/>
      <c r="D660" s="70"/>
      <c r="E660" s="71"/>
      <c r="F660" s="111" t="str">
        <f>IFERROR(IF(G660="","",VLOOKUP(G660,種名候補!$C$2:$D$41,2,0)),"")</f>
        <v/>
      </c>
      <c r="G660" s="72"/>
      <c r="H660" s="73"/>
      <c r="I660" s="69"/>
      <c r="J660" s="69"/>
      <c r="K660" s="74"/>
      <c r="L660" s="75"/>
      <c r="M660" s="75"/>
      <c r="N660" s="75"/>
      <c r="P660" s="329" t="str">
        <f t="shared" si="10"/>
        <v/>
      </c>
    </row>
    <row r="661" spans="1:16" s="40" customFormat="1" ht="12.3">
      <c r="A661" s="69"/>
      <c r="B661" s="69"/>
      <c r="C661" s="70"/>
      <c r="D661" s="70"/>
      <c r="E661" s="71"/>
      <c r="F661" s="111" t="str">
        <f>IFERROR(IF(G661="","",VLOOKUP(G661,種名候補!$C$2:$D$41,2,0)),"")</f>
        <v/>
      </c>
      <c r="G661" s="72"/>
      <c r="H661" s="73"/>
      <c r="I661" s="69"/>
      <c r="J661" s="69"/>
      <c r="K661" s="74"/>
      <c r="L661" s="75"/>
      <c r="M661" s="75"/>
      <c r="N661" s="75"/>
      <c r="P661" s="329" t="str">
        <f t="shared" si="10"/>
        <v/>
      </c>
    </row>
    <row r="662" spans="1:16" s="40" customFormat="1" ht="12.3">
      <c r="A662" s="69"/>
      <c r="B662" s="69"/>
      <c r="C662" s="70"/>
      <c r="D662" s="70"/>
      <c r="E662" s="71"/>
      <c r="F662" s="111" t="str">
        <f>IFERROR(IF(G662="","",VLOOKUP(G662,種名候補!$C$2:$D$41,2,0)),"")</f>
        <v/>
      </c>
      <c r="G662" s="72"/>
      <c r="H662" s="73"/>
      <c r="I662" s="69"/>
      <c r="J662" s="69"/>
      <c r="K662" s="74"/>
      <c r="L662" s="75"/>
      <c r="M662" s="75"/>
      <c r="N662" s="75"/>
      <c r="P662" s="329" t="str">
        <f t="shared" si="10"/>
        <v/>
      </c>
    </row>
    <row r="663" spans="1:16" s="40" customFormat="1" ht="12.3">
      <c r="A663" s="69"/>
      <c r="B663" s="69"/>
      <c r="C663" s="70"/>
      <c r="D663" s="70"/>
      <c r="E663" s="71"/>
      <c r="F663" s="111" t="str">
        <f>IFERROR(IF(G663="","",VLOOKUP(G663,種名候補!$C$2:$D$41,2,0)),"")</f>
        <v/>
      </c>
      <c r="G663" s="72"/>
      <c r="H663" s="73"/>
      <c r="I663" s="69"/>
      <c r="J663" s="69"/>
      <c r="K663" s="74"/>
      <c r="L663" s="75"/>
      <c r="M663" s="75"/>
      <c r="N663" s="75"/>
      <c r="P663" s="329" t="str">
        <f t="shared" si="10"/>
        <v/>
      </c>
    </row>
    <row r="664" spans="1:16" s="40" customFormat="1" ht="12.3">
      <c r="A664" s="69"/>
      <c r="B664" s="69"/>
      <c r="C664" s="70"/>
      <c r="D664" s="70"/>
      <c r="E664" s="71"/>
      <c r="F664" s="111" t="str">
        <f>IFERROR(IF(G664="","",VLOOKUP(G664,種名候補!$C$2:$D$41,2,0)),"")</f>
        <v/>
      </c>
      <c r="G664" s="72"/>
      <c r="H664" s="73"/>
      <c r="I664" s="69"/>
      <c r="J664" s="69"/>
      <c r="K664" s="74"/>
      <c r="L664" s="75"/>
      <c r="M664" s="75"/>
      <c r="N664" s="75"/>
      <c r="P664" s="329" t="str">
        <f t="shared" si="10"/>
        <v/>
      </c>
    </row>
    <row r="665" spans="1:16" s="40" customFormat="1" ht="12.3">
      <c r="A665" s="69"/>
      <c r="B665" s="69"/>
      <c r="C665" s="70"/>
      <c r="D665" s="70"/>
      <c r="E665" s="71"/>
      <c r="F665" s="111" t="str">
        <f>IFERROR(IF(G665="","",VLOOKUP(G665,種名候補!$C$2:$D$41,2,0)),"")</f>
        <v/>
      </c>
      <c r="G665" s="72"/>
      <c r="H665" s="73"/>
      <c r="I665" s="69"/>
      <c r="J665" s="69"/>
      <c r="K665" s="74"/>
      <c r="L665" s="75"/>
      <c r="M665" s="75"/>
      <c r="N665" s="75"/>
      <c r="P665" s="329" t="str">
        <f t="shared" si="10"/>
        <v/>
      </c>
    </row>
    <row r="666" spans="1:16" s="40" customFormat="1" ht="12.3">
      <c r="A666" s="69"/>
      <c r="B666" s="69"/>
      <c r="C666" s="70"/>
      <c r="D666" s="70"/>
      <c r="E666" s="71"/>
      <c r="F666" s="111" t="str">
        <f>IFERROR(IF(G666="","",VLOOKUP(G666,種名候補!$C$2:$D$41,2,0)),"")</f>
        <v/>
      </c>
      <c r="G666" s="72"/>
      <c r="H666" s="73"/>
      <c r="I666" s="69"/>
      <c r="J666" s="69"/>
      <c r="K666" s="74"/>
      <c r="L666" s="75"/>
      <c r="M666" s="75"/>
      <c r="N666" s="75"/>
      <c r="P666" s="329" t="str">
        <f t="shared" si="10"/>
        <v/>
      </c>
    </row>
    <row r="667" spans="1:16" s="40" customFormat="1" ht="12.3">
      <c r="A667" s="69"/>
      <c r="B667" s="69"/>
      <c r="C667" s="70"/>
      <c r="D667" s="70"/>
      <c r="E667" s="71"/>
      <c r="F667" s="111" t="str">
        <f>IFERROR(IF(G667="","",VLOOKUP(G667,種名候補!$C$2:$D$41,2,0)),"")</f>
        <v/>
      </c>
      <c r="G667" s="72"/>
      <c r="H667" s="73"/>
      <c r="I667" s="69"/>
      <c r="J667" s="69"/>
      <c r="K667" s="74"/>
      <c r="L667" s="75"/>
      <c r="M667" s="75"/>
      <c r="N667" s="75"/>
      <c r="P667" s="329" t="str">
        <f t="shared" si="10"/>
        <v/>
      </c>
    </row>
    <row r="668" spans="1:16" s="40" customFormat="1" ht="12.3">
      <c r="A668" s="69"/>
      <c r="B668" s="69"/>
      <c r="C668" s="70"/>
      <c r="D668" s="70"/>
      <c r="E668" s="71"/>
      <c r="F668" s="111" t="str">
        <f>IFERROR(IF(G668="","",VLOOKUP(G668,種名候補!$C$2:$D$41,2,0)),"")</f>
        <v/>
      </c>
      <c r="G668" s="72"/>
      <c r="H668" s="73"/>
      <c r="I668" s="69"/>
      <c r="J668" s="69"/>
      <c r="K668" s="74"/>
      <c r="L668" s="75"/>
      <c r="M668" s="75"/>
      <c r="N668" s="75"/>
      <c r="P668" s="329" t="str">
        <f t="shared" si="10"/>
        <v/>
      </c>
    </row>
    <row r="669" spans="1:16" s="40" customFormat="1" ht="12.3">
      <c r="A669" s="69"/>
      <c r="B669" s="69"/>
      <c r="C669" s="70"/>
      <c r="D669" s="70"/>
      <c r="E669" s="71"/>
      <c r="F669" s="111" t="str">
        <f>IFERROR(IF(G669="","",VLOOKUP(G669,種名候補!$C$2:$D$41,2,0)),"")</f>
        <v/>
      </c>
      <c r="G669" s="72"/>
      <c r="H669" s="73"/>
      <c r="I669" s="69"/>
      <c r="J669" s="69"/>
      <c r="K669" s="74"/>
      <c r="L669" s="75"/>
      <c r="M669" s="75"/>
      <c r="N669" s="75"/>
      <c r="P669" s="329" t="str">
        <f t="shared" si="10"/>
        <v/>
      </c>
    </row>
    <row r="670" spans="1:16" s="40" customFormat="1" ht="12.3">
      <c r="A670" s="69"/>
      <c r="B670" s="69"/>
      <c r="C670" s="70"/>
      <c r="D670" s="70"/>
      <c r="E670" s="71"/>
      <c r="F670" s="111" t="str">
        <f>IFERROR(IF(G670="","",VLOOKUP(G670,種名候補!$C$2:$D$41,2,0)),"")</f>
        <v/>
      </c>
      <c r="G670" s="72"/>
      <c r="H670" s="73"/>
      <c r="I670" s="69"/>
      <c r="J670" s="69"/>
      <c r="K670" s="74"/>
      <c r="L670" s="75"/>
      <c r="M670" s="75"/>
      <c r="N670" s="75"/>
      <c r="P670" s="329" t="str">
        <f t="shared" si="10"/>
        <v/>
      </c>
    </row>
    <row r="671" spans="1:16" s="40" customFormat="1" ht="12.3">
      <c r="A671" s="69"/>
      <c r="B671" s="69"/>
      <c r="C671" s="70"/>
      <c r="D671" s="70"/>
      <c r="E671" s="71"/>
      <c r="F671" s="111" t="str">
        <f>IFERROR(IF(G671="","",VLOOKUP(G671,種名候補!$C$2:$D$41,2,0)),"")</f>
        <v/>
      </c>
      <c r="G671" s="72"/>
      <c r="H671" s="73"/>
      <c r="I671" s="69"/>
      <c r="J671" s="69"/>
      <c r="K671" s="74"/>
      <c r="L671" s="75"/>
      <c r="M671" s="75"/>
      <c r="N671" s="75"/>
      <c r="P671" s="329" t="str">
        <f t="shared" si="10"/>
        <v/>
      </c>
    </row>
    <row r="672" spans="1:16" s="40" customFormat="1" ht="12.3">
      <c r="A672" s="69"/>
      <c r="B672" s="69"/>
      <c r="C672" s="70"/>
      <c r="D672" s="70"/>
      <c r="E672" s="71"/>
      <c r="F672" s="111" t="str">
        <f>IFERROR(IF(G672="","",VLOOKUP(G672,種名候補!$C$2:$D$41,2,0)),"")</f>
        <v/>
      </c>
      <c r="G672" s="72"/>
      <c r="H672" s="73"/>
      <c r="I672" s="69"/>
      <c r="J672" s="69"/>
      <c r="K672" s="74"/>
      <c r="L672" s="75"/>
      <c r="M672" s="75"/>
      <c r="N672" s="75"/>
      <c r="P672" s="329" t="str">
        <f t="shared" si="10"/>
        <v/>
      </c>
    </row>
    <row r="673" spans="1:16" s="40" customFormat="1" ht="12.3">
      <c r="A673" s="69"/>
      <c r="B673" s="69"/>
      <c r="C673" s="70"/>
      <c r="D673" s="70"/>
      <c r="E673" s="71"/>
      <c r="F673" s="111" t="str">
        <f>IFERROR(IF(G673="","",VLOOKUP(G673,種名候補!$C$2:$D$41,2,0)),"")</f>
        <v/>
      </c>
      <c r="G673" s="72"/>
      <c r="H673" s="73"/>
      <c r="I673" s="69"/>
      <c r="J673" s="69"/>
      <c r="K673" s="74"/>
      <c r="L673" s="75"/>
      <c r="M673" s="75"/>
      <c r="N673" s="75"/>
      <c r="P673" s="329" t="str">
        <f t="shared" si="10"/>
        <v/>
      </c>
    </row>
    <row r="674" spans="1:16" s="40" customFormat="1" ht="12.3">
      <c r="A674" s="69"/>
      <c r="B674" s="69"/>
      <c r="C674" s="70"/>
      <c r="D674" s="70"/>
      <c r="E674" s="71"/>
      <c r="F674" s="111" t="str">
        <f>IFERROR(IF(G674="","",VLOOKUP(G674,種名候補!$C$2:$D$41,2,0)),"")</f>
        <v/>
      </c>
      <c r="G674" s="72"/>
      <c r="H674" s="73"/>
      <c r="I674" s="69"/>
      <c r="J674" s="69"/>
      <c r="K674" s="74"/>
      <c r="L674" s="75"/>
      <c r="M674" s="75"/>
      <c r="N674" s="75"/>
      <c r="P674" s="329" t="str">
        <f t="shared" si="10"/>
        <v/>
      </c>
    </row>
    <row r="675" spans="1:16" s="40" customFormat="1" ht="12.3">
      <c r="A675" s="69"/>
      <c r="B675" s="69"/>
      <c r="C675" s="70"/>
      <c r="D675" s="70"/>
      <c r="E675" s="71"/>
      <c r="F675" s="111" t="str">
        <f>IFERROR(IF(G675="","",VLOOKUP(G675,種名候補!$C$2:$D$41,2,0)),"")</f>
        <v/>
      </c>
      <c r="G675" s="72"/>
      <c r="H675" s="73"/>
      <c r="I675" s="69"/>
      <c r="J675" s="69"/>
      <c r="K675" s="74"/>
      <c r="L675" s="75"/>
      <c r="M675" s="75"/>
      <c r="N675" s="75"/>
      <c r="P675" s="329" t="str">
        <f t="shared" si="10"/>
        <v/>
      </c>
    </row>
    <row r="676" spans="1:16" s="40" customFormat="1" ht="12.3">
      <c r="A676" s="69"/>
      <c r="B676" s="69"/>
      <c r="C676" s="70"/>
      <c r="D676" s="70"/>
      <c r="E676" s="71"/>
      <c r="F676" s="111" t="str">
        <f>IFERROR(IF(G676="","",VLOOKUP(G676,種名候補!$C$2:$D$41,2,0)),"")</f>
        <v/>
      </c>
      <c r="G676" s="72"/>
      <c r="H676" s="73"/>
      <c r="I676" s="69"/>
      <c r="J676" s="69"/>
      <c r="K676" s="74"/>
      <c r="L676" s="75"/>
      <c r="M676" s="75"/>
      <c r="N676" s="75"/>
      <c r="P676" s="329" t="str">
        <f t="shared" si="10"/>
        <v/>
      </c>
    </row>
    <row r="677" spans="1:16" s="40" customFormat="1" ht="12.3">
      <c r="A677" s="69"/>
      <c r="B677" s="69"/>
      <c r="C677" s="70"/>
      <c r="D677" s="70"/>
      <c r="E677" s="71"/>
      <c r="F677" s="111" t="str">
        <f>IFERROR(IF(G677="","",VLOOKUP(G677,種名候補!$C$2:$D$41,2,0)),"")</f>
        <v/>
      </c>
      <c r="G677" s="72"/>
      <c r="H677" s="73"/>
      <c r="I677" s="69"/>
      <c r="J677" s="69"/>
      <c r="K677" s="74"/>
      <c r="L677" s="75"/>
      <c r="M677" s="75"/>
      <c r="N677" s="75"/>
      <c r="P677" s="329" t="str">
        <f t="shared" si="10"/>
        <v/>
      </c>
    </row>
    <row r="678" spans="1:16" s="40" customFormat="1" ht="12.3">
      <c r="A678" s="69"/>
      <c r="B678" s="69"/>
      <c r="C678" s="70"/>
      <c r="D678" s="70"/>
      <c r="E678" s="71"/>
      <c r="F678" s="111" t="str">
        <f>IFERROR(IF(G678="","",VLOOKUP(G678,種名候補!$C$2:$D$41,2,0)),"")</f>
        <v/>
      </c>
      <c r="G678" s="72"/>
      <c r="H678" s="73"/>
      <c r="I678" s="69"/>
      <c r="J678" s="69"/>
      <c r="K678" s="74"/>
      <c r="L678" s="75"/>
      <c r="M678" s="75"/>
      <c r="N678" s="75"/>
      <c r="P678" s="329" t="str">
        <f t="shared" si="10"/>
        <v/>
      </c>
    </row>
    <row r="679" spans="1:16" s="40" customFormat="1" ht="12.3">
      <c r="A679" s="69"/>
      <c r="B679" s="69"/>
      <c r="C679" s="70"/>
      <c r="D679" s="70"/>
      <c r="E679" s="71"/>
      <c r="F679" s="111" t="str">
        <f>IFERROR(IF(G679="","",VLOOKUP(G679,種名候補!$C$2:$D$41,2,0)),"")</f>
        <v/>
      </c>
      <c r="G679" s="72"/>
      <c r="H679" s="73"/>
      <c r="I679" s="69"/>
      <c r="J679" s="69"/>
      <c r="K679" s="74"/>
      <c r="L679" s="75"/>
      <c r="M679" s="75"/>
      <c r="N679" s="75"/>
      <c r="P679" s="329" t="str">
        <f t="shared" si="10"/>
        <v/>
      </c>
    </row>
    <row r="680" spans="1:16" s="40" customFormat="1" ht="12.3">
      <c r="A680" s="69"/>
      <c r="B680" s="69"/>
      <c r="C680" s="70"/>
      <c r="D680" s="70"/>
      <c r="E680" s="71"/>
      <c r="F680" s="111" t="str">
        <f>IFERROR(IF(G680="","",VLOOKUP(G680,種名候補!$C$2:$D$41,2,0)),"")</f>
        <v/>
      </c>
      <c r="G680" s="72"/>
      <c r="H680" s="73"/>
      <c r="I680" s="69"/>
      <c r="J680" s="69"/>
      <c r="K680" s="74"/>
      <c r="L680" s="75"/>
      <c r="M680" s="75"/>
      <c r="N680" s="75"/>
      <c r="P680" s="329" t="str">
        <f t="shared" si="10"/>
        <v/>
      </c>
    </row>
    <row r="681" spans="1:16" s="40" customFormat="1" ht="12.3">
      <c r="A681" s="69"/>
      <c r="B681" s="69"/>
      <c r="C681" s="70"/>
      <c r="D681" s="70"/>
      <c r="E681" s="71"/>
      <c r="F681" s="111" t="str">
        <f>IFERROR(IF(G681="","",VLOOKUP(G681,種名候補!$C$2:$D$41,2,0)),"")</f>
        <v/>
      </c>
      <c r="G681" s="72"/>
      <c r="H681" s="73"/>
      <c r="I681" s="69"/>
      <c r="J681" s="69"/>
      <c r="K681" s="74"/>
      <c r="L681" s="75"/>
      <c r="M681" s="75"/>
      <c r="N681" s="75"/>
      <c r="P681" s="329" t="str">
        <f t="shared" si="10"/>
        <v/>
      </c>
    </row>
    <row r="682" spans="1:16" s="40" customFormat="1" ht="12.3">
      <c r="A682" s="69"/>
      <c r="B682" s="69"/>
      <c r="C682" s="70"/>
      <c r="D682" s="70"/>
      <c r="E682" s="71"/>
      <c r="F682" s="111" t="str">
        <f>IFERROR(IF(G682="","",VLOOKUP(G682,種名候補!$C$2:$D$41,2,0)),"")</f>
        <v/>
      </c>
      <c r="G682" s="72"/>
      <c r="H682" s="73"/>
      <c r="I682" s="69"/>
      <c r="J682" s="69"/>
      <c r="K682" s="74"/>
      <c r="L682" s="75"/>
      <c r="M682" s="75"/>
      <c r="N682" s="75"/>
      <c r="P682" s="329" t="str">
        <f t="shared" si="10"/>
        <v/>
      </c>
    </row>
    <row r="683" spans="1:16" s="40" customFormat="1" ht="12.3">
      <c r="A683" s="69"/>
      <c r="B683" s="69"/>
      <c r="C683" s="70"/>
      <c r="D683" s="70"/>
      <c r="E683" s="71"/>
      <c r="F683" s="111" t="str">
        <f>IFERROR(IF(G683="","",VLOOKUP(G683,種名候補!$C$2:$D$41,2,0)),"")</f>
        <v/>
      </c>
      <c r="G683" s="72"/>
      <c r="H683" s="73"/>
      <c r="I683" s="69"/>
      <c r="J683" s="69"/>
      <c r="K683" s="74"/>
      <c r="L683" s="75"/>
      <c r="M683" s="75"/>
      <c r="N683" s="75"/>
      <c r="P683" s="329" t="str">
        <f t="shared" si="10"/>
        <v/>
      </c>
    </row>
    <row r="684" spans="1:16" s="40" customFormat="1" ht="12.3">
      <c r="A684" s="69"/>
      <c r="B684" s="69"/>
      <c r="C684" s="70"/>
      <c r="D684" s="70"/>
      <c r="E684" s="71"/>
      <c r="F684" s="111" t="str">
        <f>IFERROR(IF(G684="","",VLOOKUP(G684,種名候補!$C$2:$D$41,2,0)),"")</f>
        <v/>
      </c>
      <c r="G684" s="72"/>
      <c r="H684" s="73"/>
      <c r="I684" s="69"/>
      <c r="J684" s="69"/>
      <c r="K684" s="74"/>
      <c r="L684" s="75"/>
      <c r="M684" s="75"/>
      <c r="N684" s="75"/>
      <c r="P684" s="329" t="str">
        <f t="shared" si="10"/>
        <v/>
      </c>
    </row>
    <row r="685" spans="1:16" s="40" customFormat="1" ht="12.3">
      <c r="A685" s="69"/>
      <c r="B685" s="69"/>
      <c r="C685" s="70"/>
      <c r="D685" s="70"/>
      <c r="E685" s="71"/>
      <c r="F685" s="111" t="str">
        <f>IFERROR(IF(G685="","",VLOOKUP(G685,種名候補!$C$2:$D$41,2,0)),"")</f>
        <v/>
      </c>
      <c r="G685" s="72"/>
      <c r="H685" s="73"/>
      <c r="I685" s="69"/>
      <c r="J685" s="69"/>
      <c r="K685" s="74"/>
      <c r="L685" s="75"/>
      <c r="M685" s="75"/>
      <c r="N685" s="75"/>
      <c r="P685" s="329" t="str">
        <f t="shared" si="10"/>
        <v/>
      </c>
    </row>
    <row r="686" spans="1:16" s="40" customFormat="1" ht="12.3">
      <c r="A686" s="69"/>
      <c r="B686" s="69"/>
      <c r="C686" s="70"/>
      <c r="D686" s="70"/>
      <c r="E686" s="71"/>
      <c r="F686" s="111" t="str">
        <f>IFERROR(IF(G686="","",VLOOKUP(G686,種名候補!$C$2:$D$41,2,0)),"")</f>
        <v/>
      </c>
      <c r="G686" s="72"/>
      <c r="H686" s="73"/>
      <c r="I686" s="69"/>
      <c r="J686" s="69"/>
      <c r="K686" s="74"/>
      <c r="L686" s="75"/>
      <c r="M686" s="75"/>
      <c r="N686" s="75"/>
      <c r="P686" s="329" t="str">
        <f t="shared" si="10"/>
        <v/>
      </c>
    </row>
    <row r="687" spans="1:16" s="40" customFormat="1" ht="12.3">
      <c r="A687" s="69"/>
      <c r="B687" s="69"/>
      <c r="C687" s="70"/>
      <c r="D687" s="70"/>
      <c r="E687" s="71"/>
      <c r="F687" s="111" t="str">
        <f>IFERROR(IF(G687="","",VLOOKUP(G687,種名候補!$C$2:$D$41,2,0)),"")</f>
        <v/>
      </c>
      <c r="G687" s="72"/>
      <c r="H687" s="73"/>
      <c r="I687" s="69"/>
      <c r="J687" s="69"/>
      <c r="K687" s="74"/>
      <c r="L687" s="75"/>
      <c r="M687" s="75"/>
      <c r="N687" s="75"/>
      <c r="P687" s="329" t="str">
        <f t="shared" si="10"/>
        <v/>
      </c>
    </row>
    <row r="688" spans="1:16" s="40" customFormat="1" ht="12.3">
      <c r="A688" s="69"/>
      <c r="B688" s="69"/>
      <c r="C688" s="70"/>
      <c r="D688" s="70"/>
      <c r="E688" s="71"/>
      <c r="F688" s="111" t="str">
        <f>IFERROR(IF(G688="","",VLOOKUP(G688,種名候補!$C$2:$D$41,2,0)),"")</f>
        <v/>
      </c>
      <c r="G688" s="72"/>
      <c r="H688" s="73"/>
      <c r="I688" s="69"/>
      <c r="J688" s="69"/>
      <c r="K688" s="74"/>
      <c r="L688" s="75"/>
      <c r="M688" s="75"/>
      <c r="N688" s="75"/>
      <c r="P688" s="329" t="str">
        <f t="shared" si="10"/>
        <v/>
      </c>
    </row>
    <row r="689" spans="1:16" s="40" customFormat="1" ht="12.3">
      <c r="A689" s="69"/>
      <c r="B689" s="69"/>
      <c r="C689" s="70"/>
      <c r="D689" s="70"/>
      <c r="E689" s="71"/>
      <c r="F689" s="111" t="str">
        <f>IFERROR(IF(G689="","",VLOOKUP(G689,種名候補!$C$2:$D$41,2,0)),"")</f>
        <v/>
      </c>
      <c r="G689" s="72"/>
      <c r="H689" s="73"/>
      <c r="I689" s="69"/>
      <c r="J689" s="69"/>
      <c r="K689" s="74"/>
      <c r="L689" s="75"/>
      <c r="M689" s="75"/>
      <c r="N689" s="75"/>
      <c r="P689" s="329" t="str">
        <f t="shared" si="10"/>
        <v/>
      </c>
    </row>
    <row r="690" spans="1:16" s="40" customFormat="1" ht="12.3">
      <c r="A690" s="69"/>
      <c r="B690" s="69"/>
      <c r="C690" s="70"/>
      <c r="D690" s="70"/>
      <c r="E690" s="71"/>
      <c r="F690" s="111" t="str">
        <f>IFERROR(IF(G690="","",VLOOKUP(G690,種名候補!$C$2:$D$41,2,0)),"")</f>
        <v/>
      </c>
      <c r="G690" s="72"/>
      <c r="H690" s="73"/>
      <c r="I690" s="69"/>
      <c r="J690" s="69"/>
      <c r="K690" s="74"/>
      <c r="L690" s="75"/>
      <c r="M690" s="75"/>
      <c r="N690" s="75"/>
      <c r="P690" s="329" t="str">
        <f t="shared" si="10"/>
        <v/>
      </c>
    </row>
    <row r="691" spans="1:16" s="40" customFormat="1" ht="12.3">
      <c r="A691" s="69"/>
      <c r="B691" s="69"/>
      <c r="C691" s="70"/>
      <c r="D691" s="70"/>
      <c r="E691" s="71"/>
      <c r="F691" s="111" t="str">
        <f>IFERROR(IF(G691="","",VLOOKUP(G691,種名候補!$C$2:$D$41,2,0)),"")</f>
        <v/>
      </c>
      <c r="G691" s="72"/>
      <c r="H691" s="73"/>
      <c r="I691" s="69"/>
      <c r="J691" s="69"/>
      <c r="K691" s="74"/>
      <c r="L691" s="75"/>
      <c r="M691" s="75"/>
      <c r="N691" s="75"/>
      <c r="P691" s="329" t="str">
        <f t="shared" si="10"/>
        <v/>
      </c>
    </row>
    <row r="692" spans="1:16" s="40" customFormat="1" ht="12.3">
      <c r="A692" s="69"/>
      <c r="B692" s="69"/>
      <c r="C692" s="70"/>
      <c r="D692" s="70"/>
      <c r="E692" s="71"/>
      <c r="F692" s="111" t="str">
        <f>IFERROR(IF(G692="","",VLOOKUP(G692,種名候補!$C$2:$D$41,2,0)),"")</f>
        <v/>
      </c>
      <c r="G692" s="72"/>
      <c r="H692" s="73"/>
      <c r="I692" s="69"/>
      <c r="J692" s="69"/>
      <c r="K692" s="74"/>
      <c r="L692" s="75"/>
      <c r="M692" s="75"/>
      <c r="N692" s="75"/>
      <c r="P692" s="329" t="str">
        <f t="shared" si="10"/>
        <v/>
      </c>
    </row>
    <row r="693" spans="1:16" s="40" customFormat="1" ht="12.3">
      <c r="A693" s="69"/>
      <c r="B693" s="69"/>
      <c r="C693" s="70"/>
      <c r="D693" s="70"/>
      <c r="E693" s="71"/>
      <c r="F693" s="111" t="str">
        <f>IFERROR(IF(G693="","",VLOOKUP(G693,種名候補!$C$2:$D$41,2,0)),"")</f>
        <v/>
      </c>
      <c r="G693" s="72"/>
      <c r="H693" s="73"/>
      <c r="I693" s="69"/>
      <c r="J693" s="69"/>
      <c r="K693" s="74"/>
      <c r="L693" s="75"/>
      <c r="M693" s="75"/>
      <c r="N693" s="75"/>
      <c r="P693" s="329" t="str">
        <f t="shared" si="10"/>
        <v/>
      </c>
    </row>
    <row r="694" spans="1:16" s="40" customFormat="1" ht="12.3">
      <c r="A694" s="69"/>
      <c r="B694" s="69"/>
      <c r="C694" s="70"/>
      <c r="D694" s="70"/>
      <c r="E694" s="71"/>
      <c r="F694" s="111" t="str">
        <f>IFERROR(IF(G694="","",VLOOKUP(G694,種名候補!$C$2:$D$41,2,0)),"")</f>
        <v/>
      </c>
      <c r="G694" s="72"/>
      <c r="H694" s="73"/>
      <c r="I694" s="69"/>
      <c r="J694" s="69"/>
      <c r="K694" s="74"/>
      <c r="L694" s="75"/>
      <c r="M694" s="75"/>
      <c r="N694" s="75"/>
      <c r="P694" s="329" t="str">
        <f t="shared" si="10"/>
        <v/>
      </c>
    </row>
    <row r="695" spans="1:16" s="40" customFormat="1" ht="12.3">
      <c r="A695" s="69"/>
      <c r="B695" s="69"/>
      <c r="C695" s="70"/>
      <c r="D695" s="70"/>
      <c r="E695" s="71"/>
      <c r="F695" s="111" t="str">
        <f>IFERROR(IF(G695="","",VLOOKUP(G695,種名候補!$C$2:$D$41,2,0)),"")</f>
        <v/>
      </c>
      <c r="G695" s="72"/>
      <c r="H695" s="73"/>
      <c r="I695" s="69"/>
      <c r="J695" s="69"/>
      <c r="K695" s="74"/>
      <c r="L695" s="75"/>
      <c r="M695" s="75"/>
      <c r="N695" s="75"/>
      <c r="P695" s="329" t="str">
        <f t="shared" si="10"/>
        <v/>
      </c>
    </row>
    <row r="696" spans="1:16" s="40" customFormat="1" ht="12.3">
      <c r="A696" s="69"/>
      <c r="B696" s="69"/>
      <c r="C696" s="70"/>
      <c r="D696" s="70"/>
      <c r="E696" s="71"/>
      <c r="F696" s="111" t="str">
        <f>IFERROR(IF(G696="","",VLOOKUP(G696,種名候補!$C$2:$D$41,2,0)),"")</f>
        <v/>
      </c>
      <c r="G696" s="72"/>
      <c r="H696" s="73"/>
      <c r="I696" s="69"/>
      <c r="J696" s="69"/>
      <c r="K696" s="74"/>
      <c r="L696" s="75"/>
      <c r="M696" s="75"/>
      <c r="N696" s="75"/>
      <c r="P696" s="329" t="str">
        <f t="shared" si="10"/>
        <v/>
      </c>
    </row>
    <row r="697" spans="1:16" s="40" customFormat="1" ht="12.3">
      <c r="A697" s="69"/>
      <c r="B697" s="69"/>
      <c r="C697" s="70"/>
      <c r="D697" s="70"/>
      <c r="E697" s="71"/>
      <c r="F697" s="111" t="str">
        <f>IFERROR(IF(G697="","",VLOOKUP(G697,種名候補!$C$2:$D$41,2,0)),"")</f>
        <v/>
      </c>
      <c r="G697" s="72"/>
      <c r="H697" s="73"/>
      <c r="I697" s="69"/>
      <c r="J697" s="69"/>
      <c r="K697" s="74"/>
      <c r="L697" s="75"/>
      <c r="M697" s="75"/>
      <c r="N697" s="75"/>
      <c r="P697" s="329" t="str">
        <f t="shared" si="10"/>
        <v/>
      </c>
    </row>
    <row r="698" spans="1:16" s="40" customFormat="1" ht="12.3">
      <c r="A698" s="69"/>
      <c r="B698" s="69"/>
      <c r="C698" s="70"/>
      <c r="D698" s="70"/>
      <c r="E698" s="71"/>
      <c r="F698" s="111" t="str">
        <f>IFERROR(IF(G698="","",VLOOKUP(G698,種名候補!$C$2:$D$41,2,0)),"")</f>
        <v/>
      </c>
      <c r="G698" s="72"/>
      <c r="H698" s="73"/>
      <c r="I698" s="69"/>
      <c r="J698" s="69"/>
      <c r="K698" s="74"/>
      <c r="L698" s="75"/>
      <c r="M698" s="75"/>
      <c r="N698" s="75"/>
      <c r="P698" s="329" t="str">
        <f t="shared" si="10"/>
        <v/>
      </c>
    </row>
    <row r="699" spans="1:16" s="40" customFormat="1" ht="12.3">
      <c r="A699" s="69"/>
      <c r="B699" s="69"/>
      <c r="C699" s="70"/>
      <c r="D699" s="70"/>
      <c r="E699" s="71"/>
      <c r="F699" s="111" t="str">
        <f>IFERROR(IF(G699="","",VLOOKUP(G699,種名候補!$C$2:$D$41,2,0)),"")</f>
        <v/>
      </c>
      <c r="G699" s="72"/>
      <c r="H699" s="73"/>
      <c r="I699" s="69"/>
      <c r="J699" s="69"/>
      <c r="K699" s="74"/>
      <c r="L699" s="75"/>
      <c r="M699" s="75"/>
      <c r="N699" s="75"/>
      <c r="P699" s="329" t="str">
        <f t="shared" si="10"/>
        <v/>
      </c>
    </row>
    <row r="700" spans="1:16" s="40" customFormat="1" ht="12.3">
      <c r="A700" s="69"/>
      <c r="B700" s="69"/>
      <c r="C700" s="70"/>
      <c r="D700" s="70"/>
      <c r="E700" s="71"/>
      <c r="F700" s="111" t="str">
        <f>IFERROR(IF(G700="","",VLOOKUP(G700,種名候補!$C$2:$D$41,2,0)),"")</f>
        <v/>
      </c>
      <c r="G700" s="72"/>
      <c r="H700" s="73"/>
      <c r="I700" s="69"/>
      <c r="J700" s="69"/>
      <c r="K700" s="74"/>
      <c r="L700" s="75"/>
      <c r="M700" s="75"/>
      <c r="N700" s="75"/>
      <c r="P700" s="329" t="str">
        <f t="shared" si="10"/>
        <v/>
      </c>
    </row>
    <row r="701" spans="1:16" s="40" customFormat="1" ht="12.3">
      <c r="A701" s="69"/>
      <c r="B701" s="69"/>
      <c r="C701" s="70"/>
      <c r="D701" s="70"/>
      <c r="E701" s="71"/>
      <c r="F701" s="111" t="str">
        <f>IFERROR(IF(G701="","",VLOOKUP(G701,種名候補!$C$2:$D$41,2,0)),"")</f>
        <v/>
      </c>
      <c r="G701" s="72"/>
      <c r="H701" s="73"/>
      <c r="I701" s="69"/>
      <c r="J701" s="69"/>
      <c r="K701" s="74"/>
      <c r="L701" s="75"/>
      <c r="M701" s="75"/>
      <c r="N701" s="75"/>
      <c r="P701" s="329" t="str">
        <f t="shared" si="10"/>
        <v/>
      </c>
    </row>
    <row r="702" spans="1:16" s="40" customFormat="1" ht="12.3">
      <c r="A702" s="69"/>
      <c r="B702" s="69"/>
      <c r="C702" s="70"/>
      <c r="D702" s="70"/>
      <c r="E702" s="71"/>
      <c r="F702" s="111" t="str">
        <f>IFERROR(IF(G702="","",VLOOKUP(G702,種名候補!$C$2:$D$41,2,0)),"")</f>
        <v/>
      </c>
      <c r="G702" s="72"/>
      <c r="H702" s="73"/>
      <c r="I702" s="69"/>
      <c r="J702" s="69"/>
      <c r="K702" s="74"/>
      <c r="L702" s="75"/>
      <c r="M702" s="75"/>
      <c r="N702" s="75"/>
      <c r="P702" s="329" t="str">
        <f t="shared" si="10"/>
        <v/>
      </c>
    </row>
    <row r="703" spans="1:16" s="40" customFormat="1" ht="12.3">
      <c r="A703" s="69"/>
      <c r="B703" s="69"/>
      <c r="C703" s="70"/>
      <c r="D703" s="70"/>
      <c r="E703" s="71"/>
      <c r="F703" s="111" t="str">
        <f>IFERROR(IF(G703="","",VLOOKUP(G703,種名候補!$C$2:$D$41,2,0)),"")</f>
        <v/>
      </c>
      <c r="G703" s="72"/>
      <c r="H703" s="73"/>
      <c r="I703" s="69"/>
      <c r="J703" s="69"/>
      <c r="K703" s="74"/>
      <c r="L703" s="75"/>
      <c r="M703" s="75"/>
      <c r="N703" s="75"/>
      <c r="P703" s="329" t="str">
        <f t="shared" si="10"/>
        <v/>
      </c>
    </row>
    <row r="704" spans="1:16" s="40" customFormat="1" ht="12.3">
      <c r="A704" s="69"/>
      <c r="B704" s="69"/>
      <c r="C704" s="70"/>
      <c r="D704" s="70"/>
      <c r="E704" s="71"/>
      <c r="F704" s="111" t="str">
        <f>IFERROR(IF(G704="","",VLOOKUP(G704,種名候補!$C$2:$D$41,2,0)),"")</f>
        <v/>
      </c>
      <c r="G704" s="72"/>
      <c r="H704" s="73"/>
      <c r="I704" s="69"/>
      <c r="J704" s="69"/>
      <c r="K704" s="74"/>
      <c r="L704" s="75"/>
      <c r="M704" s="75"/>
      <c r="N704" s="75"/>
      <c r="P704" s="329" t="str">
        <f t="shared" si="10"/>
        <v/>
      </c>
    </row>
    <row r="705" spans="1:16" s="40" customFormat="1" ht="12.3">
      <c r="A705" s="69"/>
      <c r="B705" s="69"/>
      <c r="C705" s="70"/>
      <c r="D705" s="70"/>
      <c r="E705" s="71"/>
      <c r="F705" s="111" t="str">
        <f>IFERROR(IF(G705="","",VLOOKUP(G705,種名候補!$C$2:$D$41,2,0)),"")</f>
        <v/>
      </c>
      <c r="G705" s="72"/>
      <c r="H705" s="73"/>
      <c r="I705" s="69"/>
      <c r="J705" s="69"/>
      <c r="K705" s="74"/>
      <c r="L705" s="75"/>
      <c r="M705" s="75"/>
      <c r="N705" s="75"/>
      <c r="P705" s="329" t="str">
        <f t="shared" si="10"/>
        <v/>
      </c>
    </row>
    <row r="706" spans="1:16" s="40" customFormat="1" ht="12.3">
      <c r="A706" s="69"/>
      <c r="B706" s="69"/>
      <c r="C706" s="70"/>
      <c r="D706" s="70"/>
      <c r="E706" s="71"/>
      <c r="F706" s="111" t="str">
        <f>IFERROR(IF(G706="","",VLOOKUP(G706,種名候補!$C$2:$D$41,2,0)),"")</f>
        <v/>
      </c>
      <c r="G706" s="72"/>
      <c r="H706" s="73"/>
      <c r="I706" s="69"/>
      <c r="J706" s="69"/>
      <c r="K706" s="74"/>
      <c r="L706" s="75"/>
      <c r="M706" s="75"/>
      <c r="N706" s="75"/>
      <c r="P706" s="329" t="str">
        <f t="shared" si="10"/>
        <v/>
      </c>
    </row>
    <row r="707" spans="1:16" s="40" customFormat="1" ht="12.3">
      <c r="A707" s="69"/>
      <c r="B707" s="69"/>
      <c r="C707" s="70"/>
      <c r="D707" s="70"/>
      <c r="E707" s="71"/>
      <c r="F707" s="111" t="str">
        <f>IFERROR(IF(G707="","",VLOOKUP(G707,種名候補!$C$2:$D$41,2,0)),"")</f>
        <v/>
      </c>
      <c r="G707" s="72"/>
      <c r="H707" s="73"/>
      <c r="I707" s="69"/>
      <c r="J707" s="69"/>
      <c r="K707" s="74"/>
      <c r="L707" s="75"/>
      <c r="M707" s="75"/>
      <c r="N707" s="75"/>
      <c r="P707" s="329" t="str">
        <f t="shared" si="10"/>
        <v/>
      </c>
    </row>
    <row r="708" spans="1:16" s="40" customFormat="1" ht="12.3">
      <c r="A708" s="69"/>
      <c r="B708" s="69"/>
      <c r="C708" s="70"/>
      <c r="D708" s="70"/>
      <c r="E708" s="71"/>
      <c r="F708" s="111" t="str">
        <f>IFERROR(IF(G708="","",VLOOKUP(G708,種名候補!$C$2:$D$41,2,0)),"")</f>
        <v/>
      </c>
      <c r="G708" s="72"/>
      <c r="H708" s="73"/>
      <c r="I708" s="69"/>
      <c r="J708" s="69"/>
      <c r="K708" s="74"/>
      <c r="L708" s="75"/>
      <c r="M708" s="75"/>
      <c r="N708" s="75"/>
      <c r="P708" s="329" t="str">
        <f t="shared" si="10"/>
        <v/>
      </c>
    </row>
    <row r="709" spans="1:16" s="40" customFormat="1" ht="12.3">
      <c r="A709" s="69"/>
      <c r="B709" s="69"/>
      <c r="C709" s="70"/>
      <c r="D709" s="70"/>
      <c r="E709" s="71"/>
      <c r="F709" s="111" t="str">
        <f>IFERROR(IF(G709="","",VLOOKUP(G709,種名候補!$C$2:$D$41,2,0)),"")</f>
        <v/>
      </c>
      <c r="G709" s="72"/>
      <c r="H709" s="73"/>
      <c r="I709" s="69"/>
      <c r="J709" s="69"/>
      <c r="K709" s="74"/>
      <c r="L709" s="75"/>
      <c r="M709" s="75"/>
      <c r="N709" s="75"/>
      <c r="P709" s="329" t="str">
        <f t="shared" si="10"/>
        <v/>
      </c>
    </row>
    <row r="710" spans="1:16" s="40" customFormat="1" ht="12.3">
      <c r="A710" s="69"/>
      <c r="B710" s="69"/>
      <c r="C710" s="70"/>
      <c r="D710" s="70"/>
      <c r="E710" s="71"/>
      <c r="F710" s="111" t="str">
        <f>IFERROR(IF(G710="","",VLOOKUP(G710,種名候補!$C$2:$D$41,2,0)),"")</f>
        <v/>
      </c>
      <c r="G710" s="72"/>
      <c r="H710" s="73"/>
      <c r="I710" s="69"/>
      <c r="J710" s="69"/>
      <c r="K710" s="74"/>
      <c r="L710" s="75"/>
      <c r="M710" s="75"/>
      <c r="N710" s="75"/>
      <c r="P710" s="329" t="str">
        <f t="shared" si="10"/>
        <v/>
      </c>
    </row>
    <row r="711" spans="1:16" s="40" customFormat="1" ht="12.3">
      <c r="A711" s="69"/>
      <c r="B711" s="69"/>
      <c r="C711" s="70"/>
      <c r="D711" s="70"/>
      <c r="E711" s="71"/>
      <c r="F711" s="111" t="str">
        <f>IFERROR(IF(G711="","",VLOOKUP(G711,種名候補!$C$2:$D$41,2,0)),"")</f>
        <v/>
      </c>
      <c r="G711" s="72"/>
      <c r="H711" s="73"/>
      <c r="I711" s="69"/>
      <c r="J711" s="69"/>
      <c r="K711" s="74"/>
      <c r="L711" s="75"/>
      <c r="M711" s="75"/>
      <c r="N711" s="75"/>
      <c r="P711" s="329" t="str">
        <f t="shared" si="10"/>
        <v/>
      </c>
    </row>
    <row r="712" spans="1:16" s="40" customFormat="1" ht="12.3">
      <c r="A712" s="69"/>
      <c r="B712" s="69"/>
      <c r="C712" s="70"/>
      <c r="D712" s="70"/>
      <c r="E712" s="71"/>
      <c r="F712" s="111" t="str">
        <f>IFERROR(IF(G712="","",VLOOKUP(G712,種名候補!$C$2:$D$41,2,0)),"")</f>
        <v/>
      </c>
      <c r="G712" s="72"/>
      <c r="H712" s="73"/>
      <c r="I712" s="69"/>
      <c r="J712" s="69"/>
      <c r="K712" s="74"/>
      <c r="L712" s="75"/>
      <c r="M712" s="75"/>
      <c r="N712" s="75"/>
      <c r="P712" s="329" t="str">
        <f t="shared" si="10"/>
        <v/>
      </c>
    </row>
    <row r="713" spans="1:16" s="40" customFormat="1" ht="12.3">
      <c r="A713" s="69"/>
      <c r="B713" s="69"/>
      <c r="C713" s="70"/>
      <c r="D713" s="70"/>
      <c r="E713" s="71"/>
      <c r="F713" s="111" t="str">
        <f>IFERROR(IF(G713="","",VLOOKUP(G713,種名候補!$C$2:$D$41,2,0)),"")</f>
        <v/>
      </c>
      <c r="G713" s="72"/>
      <c r="H713" s="73"/>
      <c r="I713" s="69"/>
      <c r="J713" s="69"/>
      <c r="K713" s="74"/>
      <c r="L713" s="75"/>
      <c r="M713" s="75"/>
      <c r="N713" s="75"/>
      <c r="P713" s="329" t="str">
        <f t="shared" si="10"/>
        <v/>
      </c>
    </row>
    <row r="714" spans="1:16" s="40" customFormat="1" ht="12.3">
      <c r="A714" s="69"/>
      <c r="B714" s="69"/>
      <c r="C714" s="70"/>
      <c r="D714" s="70"/>
      <c r="E714" s="71"/>
      <c r="F714" s="111" t="str">
        <f>IFERROR(IF(G714="","",VLOOKUP(G714,種名候補!$C$2:$D$41,2,0)),"")</f>
        <v/>
      </c>
      <c r="G714" s="72"/>
      <c r="H714" s="73"/>
      <c r="I714" s="69"/>
      <c r="J714" s="69"/>
      <c r="K714" s="74"/>
      <c r="L714" s="75"/>
      <c r="M714" s="75"/>
      <c r="N714" s="75"/>
      <c r="P714" s="329" t="str">
        <f t="shared" ref="P714:P777" si="11">IF(COUNTA(A714:E714,G714:J714)=0,"",IF(OR(COUNTA(A714:E714,G714,I714)&lt;7,AND(HOUR(E714)=0,MINUTE(E714)=0)),1,0))</f>
        <v/>
      </c>
    </row>
    <row r="715" spans="1:16" s="40" customFormat="1" ht="12.3">
      <c r="A715" s="69"/>
      <c r="B715" s="69"/>
      <c r="C715" s="70"/>
      <c r="D715" s="70"/>
      <c r="E715" s="71"/>
      <c r="F715" s="111" t="str">
        <f>IFERROR(IF(G715="","",VLOOKUP(G715,種名候補!$C$2:$D$41,2,0)),"")</f>
        <v/>
      </c>
      <c r="G715" s="72"/>
      <c r="H715" s="73"/>
      <c r="I715" s="69"/>
      <c r="J715" s="69"/>
      <c r="K715" s="74"/>
      <c r="L715" s="75"/>
      <c r="M715" s="75"/>
      <c r="N715" s="75"/>
      <c r="P715" s="329" t="str">
        <f t="shared" si="11"/>
        <v/>
      </c>
    </row>
    <row r="716" spans="1:16" s="40" customFormat="1" ht="12.3">
      <c r="A716" s="69"/>
      <c r="B716" s="69"/>
      <c r="C716" s="70"/>
      <c r="D716" s="70"/>
      <c r="E716" s="71"/>
      <c r="F716" s="111" t="str">
        <f>IFERROR(IF(G716="","",VLOOKUP(G716,種名候補!$C$2:$D$41,2,0)),"")</f>
        <v/>
      </c>
      <c r="G716" s="72"/>
      <c r="H716" s="73"/>
      <c r="I716" s="69"/>
      <c r="J716" s="69"/>
      <c r="K716" s="74"/>
      <c r="L716" s="75"/>
      <c r="M716" s="75"/>
      <c r="N716" s="75"/>
      <c r="P716" s="329" t="str">
        <f t="shared" si="11"/>
        <v/>
      </c>
    </row>
    <row r="717" spans="1:16" s="40" customFormat="1" ht="12.3">
      <c r="A717" s="69"/>
      <c r="B717" s="69"/>
      <c r="C717" s="70"/>
      <c r="D717" s="70"/>
      <c r="E717" s="71"/>
      <c r="F717" s="111" t="str">
        <f>IFERROR(IF(G717="","",VLOOKUP(G717,種名候補!$C$2:$D$41,2,0)),"")</f>
        <v/>
      </c>
      <c r="G717" s="72"/>
      <c r="H717" s="73"/>
      <c r="I717" s="69"/>
      <c r="J717" s="69"/>
      <c r="K717" s="74"/>
      <c r="L717" s="75"/>
      <c r="M717" s="75"/>
      <c r="N717" s="75"/>
      <c r="P717" s="329" t="str">
        <f t="shared" si="11"/>
        <v/>
      </c>
    </row>
    <row r="718" spans="1:16" s="40" customFormat="1" ht="12.3">
      <c r="A718" s="69"/>
      <c r="B718" s="69"/>
      <c r="C718" s="70"/>
      <c r="D718" s="70"/>
      <c r="E718" s="71"/>
      <c r="F718" s="111" t="str">
        <f>IFERROR(IF(G718="","",VLOOKUP(G718,種名候補!$C$2:$D$41,2,0)),"")</f>
        <v/>
      </c>
      <c r="G718" s="72"/>
      <c r="H718" s="73"/>
      <c r="I718" s="69"/>
      <c r="J718" s="69"/>
      <c r="K718" s="74"/>
      <c r="L718" s="75"/>
      <c r="M718" s="75"/>
      <c r="N718" s="75"/>
      <c r="P718" s="329" t="str">
        <f t="shared" si="11"/>
        <v/>
      </c>
    </row>
    <row r="719" spans="1:16" s="40" customFormat="1" ht="12.3">
      <c r="A719" s="69"/>
      <c r="B719" s="69"/>
      <c r="C719" s="70"/>
      <c r="D719" s="70"/>
      <c r="E719" s="71"/>
      <c r="F719" s="111" t="str">
        <f>IFERROR(IF(G719="","",VLOOKUP(G719,種名候補!$C$2:$D$41,2,0)),"")</f>
        <v/>
      </c>
      <c r="G719" s="72"/>
      <c r="H719" s="73"/>
      <c r="I719" s="69"/>
      <c r="J719" s="69"/>
      <c r="K719" s="74"/>
      <c r="L719" s="75"/>
      <c r="M719" s="75"/>
      <c r="N719" s="75"/>
      <c r="P719" s="329" t="str">
        <f t="shared" si="11"/>
        <v/>
      </c>
    </row>
    <row r="720" spans="1:16" s="40" customFormat="1" ht="12.3">
      <c r="A720" s="69"/>
      <c r="B720" s="69"/>
      <c r="C720" s="70"/>
      <c r="D720" s="70"/>
      <c r="E720" s="71"/>
      <c r="F720" s="111" t="str">
        <f>IFERROR(IF(G720="","",VLOOKUP(G720,種名候補!$C$2:$D$41,2,0)),"")</f>
        <v/>
      </c>
      <c r="G720" s="72"/>
      <c r="H720" s="73"/>
      <c r="I720" s="69"/>
      <c r="J720" s="69"/>
      <c r="K720" s="74"/>
      <c r="L720" s="75"/>
      <c r="M720" s="75"/>
      <c r="N720" s="75"/>
      <c r="P720" s="329" t="str">
        <f t="shared" si="11"/>
        <v/>
      </c>
    </row>
    <row r="721" spans="1:16" s="40" customFormat="1" ht="12.3">
      <c r="A721" s="69"/>
      <c r="B721" s="69"/>
      <c r="C721" s="70"/>
      <c r="D721" s="70"/>
      <c r="E721" s="71"/>
      <c r="F721" s="111" t="str">
        <f>IFERROR(IF(G721="","",VLOOKUP(G721,種名候補!$C$2:$D$41,2,0)),"")</f>
        <v/>
      </c>
      <c r="G721" s="72"/>
      <c r="H721" s="73"/>
      <c r="I721" s="69"/>
      <c r="J721" s="69"/>
      <c r="K721" s="74"/>
      <c r="L721" s="75"/>
      <c r="M721" s="75"/>
      <c r="N721" s="75"/>
      <c r="P721" s="329" t="str">
        <f t="shared" si="11"/>
        <v/>
      </c>
    </row>
    <row r="722" spans="1:16" s="40" customFormat="1" ht="12.3">
      <c r="A722" s="69"/>
      <c r="B722" s="69"/>
      <c r="C722" s="70"/>
      <c r="D722" s="70"/>
      <c r="E722" s="71"/>
      <c r="F722" s="111" t="str">
        <f>IFERROR(IF(G722="","",VLOOKUP(G722,種名候補!$C$2:$D$41,2,0)),"")</f>
        <v/>
      </c>
      <c r="G722" s="72"/>
      <c r="H722" s="73"/>
      <c r="I722" s="69"/>
      <c r="J722" s="69"/>
      <c r="K722" s="74"/>
      <c r="L722" s="75"/>
      <c r="M722" s="75"/>
      <c r="N722" s="75"/>
      <c r="P722" s="329" t="str">
        <f t="shared" si="11"/>
        <v/>
      </c>
    </row>
    <row r="723" spans="1:16" s="40" customFormat="1" ht="12.3">
      <c r="A723" s="69"/>
      <c r="B723" s="69"/>
      <c r="C723" s="70"/>
      <c r="D723" s="70"/>
      <c r="E723" s="71"/>
      <c r="F723" s="111" t="str">
        <f>IFERROR(IF(G723="","",VLOOKUP(G723,種名候補!$C$2:$D$41,2,0)),"")</f>
        <v/>
      </c>
      <c r="G723" s="72"/>
      <c r="H723" s="73"/>
      <c r="I723" s="69"/>
      <c r="J723" s="69"/>
      <c r="K723" s="74"/>
      <c r="L723" s="75"/>
      <c r="M723" s="75"/>
      <c r="N723" s="75"/>
      <c r="P723" s="329" t="str">
        <f t="shared" si="11"/>
        <v/>
      </c>
    </row>
    <row r="724" spans="1:16" s="40" customFormat="1" ht="12.3">
      <c r="A724" s="69"/>
      <c r="B724" s="69"/>
      <c r="C724" s="70"/>
      <c r="D724" s="70"/>
      <c r="E724" s="71"/>
      <c r="F724" s="111" t="str">
        <f>IFERROR(IF(G724="","",VLOOKUP(G724,種名候補!$C$2:$D$41,2,0)),"")</f>
        <v/>
      </c>
      <c r="G724" s="72"/>
      <c r="H724" s="73"/>
      <c r="I724" s="69"/>
      <c r="J724" s="69"/>
      <c r="K724" s="74"/>
      <c r="L724" s="75"/>
      <c r="M724" s="75"/>
      <c r="N724" s="75"/>
      <c r="P724" s="329" t="str">
        <f t="shared" si="11"/>
        <v/>
      </c>
    </row>
    <row r="725" spans="1:16" s="40" customFormat="1" ht="12.3">
      <c r="A725" s="69"/>
      <c r="B725" s="69"/>
      <c r="C725" s="70"/>
      <c r="D725" s="70"/>
      <c r="E725" s="71"/>
      <c r="F725" s="111" t="str">
        <f>IFERROR(IF(G725="","",VLOOKUP(G725,種名候補!$C$2:$D$41,2,0)),"")</f>
        <v/>
      </c>
      <c r="G725" s="72"/>
      <c r="H725" s="73"/>
      <c r="I725" s="69"/>
      <c r="J725" s="69"/>
      <c r="K725" s="74"/>
      <c r="L725" s="75"/>
      <c r="M725" s="75"/>
      <c r="N725" s="75"/>
      <c r="P725" s="329" t="str">
        <f t="shared" si="11"/>
        <v/>
      </c>
    </row>
    <row r="726" spans="1:16" s="40" customFormat="1" ht="12.3">
      <c r="A726" s="69"/>
      <c r="B726" s="69"/>
      <c r="C726" s="70"/>
      <c r="D726" s="70"/>
      <c r="E726" s="71"/>
      <c r="F726" s="111" t="str">
        <f>IFERROR(IF(G726="","",VLOOKUP(G726,種名候補!$C$2:$D$41,2,0)),"")</f>
        <v/>
      </c>
      <c r="G726" s="72"/>
      <c r="H726" s="73"/>
      <c r="I726" s="69"/>
      <c r="J726" s="69"/>
      <c r="K726" s="74"/>
      <c r="L726" s="75"/>
      <c r="M726" s="75"/>
      <c r="N726" s="75"/>
      <c r="P726" s="329" t="str">
        <f t="shared" si="11"/>
        <v/>
      </c>
    </row>
    <row r="727" spans="1:16" s="40" customFormat="1" ht="12.3">
      <c r="A727" s="69"/>
      <c r="B727" s="69"/>
      <c r="C727" s="70"/>
      <c r="D727" s="70"/>
      <c r="E727" s="71"/>
      <c r="F727" s="111" t="str">
        <f>IFERROR(IF(G727="","",VLOOKUP(G727,種名候補!$C$2:$D$41,2,0)),"")</f>
        <v/>
      </c>
      <c r="G727" s="72"/>
      <c r="H727" s="73"/>
      <c r="I727" s="69"/>
      <c r="J727" s="69"/>
      <c r="K727" s="74"/>
      <c r="L727" s="75"/>
      <c r="M727" s="75"/>
      <c r="N727" s="75"/>
      <c r="P727" s="329" t="str">
        <f t="shared" si="11"/>
        <v/>
      </c>
    </row>
    <row r="728" spans="1:16" s="40" customFormat="1" ht="12.3">
      <c r="A728" s="69"/>
      <c r="B728" s="69"/>
      <c r="C728" s="70"/>
      <c r="D728" s="70"/>
      <c r="E728" s="71"/>
      <c r="F728" s="111" t="str">
        <f>IFERROR(IF(G728="","",VLOOKUP(G728,種名候補!$C$2:$D$41,2,0)),"")</f>
        <v/>
      </c>
      <c r="G728" s="72"/>
      <c r="H728" s="73"/>
      <c r="I728" s="69"/>
      <c r="J728" s="69"/>
      <c r="K728" s="74"/>
      <c r="L728" s="75"/>
      <c r="M728" s="75"/>
      <c r="N728" s="75"/>
      <c r="P728" s="329" t="str">
        <f t="shared" si="11"/>
        <v/>
      </c>
    </row>
    <row r="729" spans="1:16" s="40" customFormat="1" ht="12.3">
      <c r="A729" s="69"/>
      <c r="B729" s="69"/>
      <c r="C729" s="70"/>
      <c r="D729" s="70"/>
      <c r="E729" s="71"/>
      <c r="F729" s="111" t="str">
        <f>IFERROR(IF(G729="","",VLOOKUP(G729,種名候補!$C$2:$D$41,2,0)),"")</f>
        <v/>
      </c>
      <c r="G729" s="72"/>
      <c r="H729" s="73"/>
      <c r="I729" s="69"/>
      <c r="J729" s="69"/>
      <c r="K729" s="74"/>
      <c r="L729" s="75"/>
      <c r="M729" s="75"/>
      <c r="N729" s="75"/>
      <c r="P729" s="329" t="str">
        <f t="shared" si="11"/>
        <v/>
      </c>
    </row>
    <row r="730" spans="1:16" s="40" customFormat="1" ht="12.3">
      <c r="A730" s="69"/>
      <c r="B730" s="69"/>
      <c r="C730" s="70"/>
      <c r="D730" s="70"/>
      <c r="E730" s="71"/>
      <c r="F730" s="111" t="str">
        <f>IFERROR(IF(G730="","",VLOOKUP(G730,種名候補!$C$2:$D$41,2,0)),"")</f>
        <v/>
      </c>
      <c r="G730" s="72"/>
      <c r="H730" s="73"/>
      <c r="I730" s="69"/>
      <c r="J730" s="69"/>
      <c r="K730" s="74"/>
      <c r="L730" s="75"/>
      <c r="M730" s="75"/>
      <c r="N730" s="75"/>
      <c r="P730" s="329" t="str">
        <f t="shared" si="11"/>
        <v/>
      </c>
    </row>
    <row r="731" spans="1:16" s="40" customFormat="1" ht="12.3">
      <c r="A731" s="69"/>
      <c r="B731" s="69"/>
      <c r="C731" s="70"/>
      <c r="D731" s="70"/>
      <c r="E731" s="71"/>
      <c r="F731" s="111" t="str">
        <f>IFERROR(IF(G731="","",VLOOKUP(G731,種名候補!$C$2:$D$41,2,0)),"")</f>
        <v/>
      </c>
      <c r="G731" s="72"/>
      <c r="H731" s="73"/>
      <c r="I731" s="69"/>
      <c r="J731" s="69"/>
      <c r="K731" s="74"/>
      <c r="L731" s="75"/>
      <c r="M731" s="75"/>
      <c r="N731" s="75"/>
      <c r="P731" s="329" t="str">
        <f t="shared" si="11"/>
        <v/>
      </c>
    </row>
    <row r="732" spans="1:16" s="40" customFormat="1" ht="12.3">
      <c r="A732" s="69"/>
      <c r="B732" s="69"/>
      <c r="C732" s="70"/>
      <c r="D732" s="70"/>
      <c r="E732" s="71"/>
      <c r="F732" s="111" t="str">
        <f>IFERROR(IF(G732="","",VLOOKUP(G732,種名候補!$C$2:$D$41,2,0)),"")</f>
        <v/>
      </c>
      <c r="G732" s="72"/>
      <c r="H732" s="73"/>
      <c r="I732" s="69"/>
      <c r="J732" s="69"/>
      <c r="K732" s="74"/>
      <c r="L732" s="75"/>
      <c r="M732" s="75"/>
      <c r="N732" s="75"/>
      <c r="P732" s="329" t="str">
        <f t="shared" si="11"/>
        <v/>
      </c>
    </row>
    <row r="733" spans="1:16" s="40" customFormat="1" ht="12.3">
      <c r="A733" s="69"/>
      <c r="B733" s="69"/>
      <c r="C733" s="70"/>
      <c r="D733" s="70"/>
      <c r="E733" s="71"/>
      <c r="F733" s="111" t="str">
        <f>IFERROR(IF(G733="","",VLOOKUP(G733,種名候補!$C$2:$D$41,2,0)),"")</f>
        <v/>
      </c>
      <c r="G733" s="72"/>
      <c r="H733" s="73"/>
      <c r="I733" s="69"/>
      <c r="J733" s="69"/>
      <c r="K733" s="74"/>
      <c r="L733" s="75"/>
      <c r="M733" s="75"/>
      <c r="N733" s="75"/>
      <c r="P733" s="329" t="str">
        <f t="shared" si="11"/>
        <v/>
      </c>
    </row>
    <row r="734" spans="1:16" s="40" customFormat="1" ht="12.3">
      <c r="A734" s="69"/>
      <c r="B734" s="69"/>
      <c r="C734" s="70"/>
      <c r="D734" s="70"/>
      <c r="E734" s="71"/>
      <c r="F734" s="111" t="str">
        <f>IFERROR(IF(G734="","",VLOOKUP(G734,種名候補!$C$2:$D$41,2,0)),"")</f>
        <v/>
      </c>
      <c r="G734" s="72"/>
      <c r="H734" s="73"/>
      <c r="I734" s="69"/>
      <c r="J734" s="69"/>
      <c r="K734" s="74"/>
      <c r="L734" s="75"/>
      <c r="M734" s="75"/>
      <c r="N734" s="75"/>
      <c r="P734" s="329" t="str">
        <f t="shared" si="11"/>
        <v/>
      </c>
    </row>
    <row r="735" spans="1:16" s="40" customFormat="1" ht="12.3">
      <c r="A735" s="69"/>
      <c r="B735" s="69"/>
      <c r="C735" s="70"/>
      <c r="D735" s="70"/>
      <c r="E735" s="71"/>
      <c r="F735" s="111" t="str">
        <f>IFERROR(IF(G735="","",VLOOKUP(G735,種名候補!$C$2:$D$41,2,0)),"")</f>
        <v/>
      </c>
      <c r="G735" s="72"/>
      <c r="H735" s="73"/>
      <c r="I735" s="69"/>
      <c r="J735" s="69"/>
      <c r="K735" s="74"/>
      <c r="L735" s="75"/>
      <c r="M735" s="75"/>
      <c r="N735" s="75"/>
      <c r="P735" s="329" t="str">
        <f t="shared" si="11"/>
        <v/>
      </c>
    </row>
    <row r="736" spans="1:16" s="40" customFormat="1" ht="12.3">
      <c r="A736" s="69"/>
      <c r="B736" s="69"/>
      <c r="C736" s="70"/>
      <c r="D736" s="70"/>
      <c r="E736" s="71"/>
      <c r="F736" s="111" t="str">
        <f>IFERROR(IF(G736="","",VLOOKUP(G736,種名候補!$C$2:$D$41,2,0)),"")</f>
        <v/>
      </c>
      <c r="G736" s="72"/>
      <c r="H736" s="73"/>
      <c r="I736" s="69"/>
      <c r="J736" s="69"/>
      <c r="K736" s="74"/>
      <c r="L736" s="75"/>
      <c r="M736" s="75"/>
      <c r="N736" s="75"/>
      <c r="P736" s="329" t="str">
        <f t="shared" si="11"/>
        <v/>
      </c>
    </row>
    <row r="737" spans="1:16" s="40" customFormat="1" ht="12.3">
      <c r="A737" s="69"/>
      <c r="B737" s="69"/>
      <c r="C737" s="70"/>
      <c r="D737" s="70"/>
      <c r="E737" s="71"/>
      <c r="F737" s="111" t="str">
        <f>IFERROR(IF(G737="","",VLOOKUP(G737,種名候補!$C$2:$D$41,2,0)),"")</f>
        <v/>
      </c>
      <c r="G737" s="72"/>
      <c r="H737" s="73"/>
      <c r="I737" s="69"/>
      <c r="J737" s="69"/>
      <c r="K737" s="74"/>
      <c r="L737" s="75"/>
      <c r="M737" s="75"/>
      <c r="N737" s="75"/>
      <c r="P737" s="329" t="str">
        <f t="shared" si="11"/>
        <v/>
      </c>
    </row>
    <row r="738" spans="1:16" s="40" customFormat="1" ht="12.3">
      <c r="A738" s="69"/>
      <c r="B738" s="69"/>
      <c r="C738" s="70"/>
      <c r="D738" s="70"/>
      <c r="E738" s="71"/>
      <c r="F738" s="111" t="str">
        <f>IFERROR(IF(G738="","",VLOOKUP(G738,種名候補!$C$2:$D$41,2,0)),"")</f>
        <v/>
      </c>
      <c r="G738" s="72"/>
      <c r="H738" s="73"/>
      <c r="I738" s="69"/>
      <c r="J738" s="69"/>
      <c r="K738" s="74"/>
      <c r="L738" s="75"/>
      <c r="M738" s="75"/>
      <c r="N738" s="75"/>
      <c r="P738" s="329" t="str">
        <f t="shared" si="11"/>
        <v/>
      </c>
    </row>
    <row r="739" spans="1:16" s="40" customFormat="1" ht="12.3">
      <c r="A739" s="69"/>
      <c r="B739" s="69"/>
      <c r="C739" s="70"/>
      <c r="D739" s="70"/>
      <c r="E739" s="71"/>
      <c r="F739" s="111" t="str">
        <f>IFERROR(IF(G739="","",VLOOKUP(G739,種名候補!$C$2:$D$41,2,0)),"")</f>
        <v/>
      </c>
      <c r="G739" s="72"/>
      <c r="H739" s="73"/>
      <c r="I739" s="69"/>
      <c r="J739" s="69"/>
      <c r="K739" s="74"/>
      <c r="L739" s="75"/>
      <c r="M739" s="75"/>
      <c r="N739" s="75"/>
      <c r="P739" s="329" t="str">
        <f t="shared" si="11"/>
        <v/>
      </c>
    </row>
    <row r="740" spans="1:16" s="40" customFormat="1" ht="12.3">
      <c r="A740" s="69"/>
      <c r="B740" s="69"/>
      <c r="C740" s="70"/>
      <c r="D740" s="70"/>
      <c r="E740" s="71"/>
      <c r="F740" s="111" t="str">
        <f>IFERROR(IF(G740="","",VLOOKUP(G740,種名候補!$C$2:$D$41,2,0)),"")</f>
        <v/>
      </c>
      <c r="G740" s="72"/>
      <c r="H740" s="73"/>
      <c r="I740" s="69"/>
      <c r="J740" s="69"/>
      <c r="K740" s="74"/>
      <c r="L740" s="75"/>
      <c r="M740" s="75"/>
      <c r="N740" s="75"/>
      <c r="P740" s="329" t="str">
        <f t="shared" si="11"/>
        <v/>
      </c>
    </row>
    <row r="741" spans="1:16" s="40" customFormat="1" ht="12.3">
      <c r="A741" s="69"/>
      <c r="B741" s="69"/>
      <c r="C741" s="70"/>
      <c r="D741" s="70"/>
      <c r="E741" s="71"/>
      <c r="F741" s="111" t="str">
        <f>IFERROR(IF(G741="","",VLOOKUP(G741,種名候補!$C$2:$D$41,2,0)),"")</f>
        <v/>
      </c>
      <c r="G741" s="72"/>
      <c r="H741" s="73"/>
      <c r="I741" s="69"/>
      <c r="J741" s="69"/>
      <c r="K741" s="74"/>
      <c r="L741" s="75"/>
      <c r="M741" s="75"/>
      <c r="N741" s="75"/>
      <c r="P741" s="329" t="str">
        <f t="shared" si="11"/>
        <v/>
      </c>
    </row>
    <row r="742" spans="1:16" s="40" customFormat="1" ht="12.3">
      <c r="A742" s="69"/>
      <c r="B742" s="69"/>
      <c r="C742" s="70"/>
      <c r="D742" s="70"/>
      <c r="E742" s="71"/>
      <c r="F742" s="111" t="str">
        <f>IFERROR(IF(G742="","",VLOOKUP(G742,種名候補!$C$2:$D$41,2,0)),"")</f>
        <v/>
      </c>
      <c r="G742" s="72"/>
      <c r="H742" s="73"/>
      <c r="I742" s="69"/>
      <c r="J742" s="69"/>
      <c r="K742" s="74"/>
      <c r="L742" s="75"/>
      <c r="M742" s="75"/>
      <c r="N742" s="75"/>
      <c r="P742" s="329" t="str">
        <f t="shared" si="11"/>
        <v/>
      </c>
    </row>
    <row r="743" spans="1:16" s="40" customFormat="1" ht="12.3">
      <c r="A743" s="69"/>
      <c r="B743" s="69"/>
      <c r="C743" s="70"/>
      <c r="D743" s="70"/>
      <c r="E743" s="71"/>
      <c r="F743" s="111" t="str">
        <f>IFERROR(IF(G743="","",VLOOKUP(G743,種名候補!$C$2:$D$41,2,0)),"")</f>
        <v/>
      </c>
      <c r="G743" s="72"/>
      <c r="H743" s="73"/>
      <c r="I743" s="69"/>
      <c r="J743" s="69"/>
      <c r="K743" s="74"/>
      <c r="L743" s="75"/>
      <c r="M743" s="75"/>
      <c r="N743" s="75"/>
      <c r="P743" s="329" t="str">
        <f t="shared" si="11"/>
        <v/>
      </c>
    </row>
    <row r="744" spans="1:16" s="40" customFormat="1" ht="12.3">
      <c r="A744" s="69"/>
      <c r="B744" s="69"/>
      <c r="C744" s="70"/>
      <c r="D744" s="70"/>
      <c r="E744" s="71"/>
      <c r="F744" s="111" t="str">
        <f>IFERROR(IF(G744="","",VLOOKUP(G744,種名候補!$C$2:$D$41,2,0)),"")</f>
        <v/>
      </c>
      <c r="G744" s="72"/>
      <c r="H744" s="73"/>
      <c r="I744" s="69"/>
      <c r="J744" s="69"/>
      <c r="K744" s="74"/>
      <c r="L744" s="75"/>
      <c r="M744" s="75"/>
      <c r="N744" s="75"/>
      <c r="P744" s="329" t="str">
        <f t="shared" si="11"/>
        <v/>
      </c>
    </row>
    <row r="745" spans="1:16" s="40" customFormat="1" ht="12.3">
      <c r="A745" s="69"/>
      <c r="B745" s="69"/>
      <c r="C745" s="70"/>
      <c r="D745" s="70"/>
      <c r="E745" s="71"/>
      <c r="F745" s="111" t="str">
        <f>IFERROR(IF(G745="","",VLOOKUP(G745,種名候補!$C$2:$D$41,2,0)),"")</f>
        <v/>
      </c>
      <c r="G745" s="72"/>
      <c r="H745" s="73"/>
      <c r="I745" s="69"/>
      <c r="J745" s="69"/>
      <c r="K745" s="74"/>
      <c r="L745" s="75"/>
      <c r="M745" s="75"/>
      <c r="N745" s="75"/>
      <c r="P745" s="329" t="str">
        <f t="shared" si="11"/>
        <v/>
      </c>
    </row>
    <row r="746" spans="1:16" s="40" customFormat="1" ht="12.3">
      <c r="A746" s="69"/>
      <c r="B746" s="69"/>
      <c r="C746" s="70"/>
      <c r="D746" s="70"/>
      <c r="E746" s="71"/>
      <c r="F746" s="111" t="str">
        <f>IFERROR(IF(G746="","",VLOOKUP(G746,種名候補!$C$2:$D$41,2,0)),"")</f>
        <v/>
      </c>
      <c r="G746" s="72"/>
      <c r="H746" s="73"/>
      <c r="I746" s="69"/>
      <c r="J746" s="69"/>
      <c r="K746" s="74"/>
      <c r="L746" s="75"/>
      <c r="M746" s="75"/>
      <c r="N746" s="75"/>
      <c r="P746" s="329" t="str">
        <f t="shared" si="11"/>
        <v/>
      </c>
    </row>
    <row r="747" spans="1:16" s="40" customFormat="1" ht="12.3">
      <c r="A747" s="69"/>
      <c r="B747" s="69"/>
      <c r="C747" s="70"/>
      <c r="D747" s="70"/>
      <c r="E747" s="71"/>
      <c r="F747" s="111" t="str">
        <f>IFERROR(IF(G747="","",VLOOKUP(G747,種名候補!$C$2:$D$41,2,0)),"")</f>
        <v/>
      </c>
      <c r="G747" s="72"/>
      <c r="H747" s="73"/>
      <c r="I747" s="69"/>
      <c r="J747" s="69"/>
      <c r="K747" s="74"/>
      <c r="L747" s="75"/>
      <c r="M747" s="75"/>
      <c r="N747" s="75"/>
      <c r="P747" s="329" t="str">
        <f t="shared" si="11"/>
        <v/>
      </c>
    </row>
    <row r="748" spans="1:16" s="40" customFormat="1" ht="12.3">
      <c r="A748" s="69"/>
      <c r="B748" s="69"/>
      <c r="C748" s="70"/>
      <c r="D748" s="70"/>
      <c r="E748" s="71"/>
      <c r="F748" s="111" t="str">
        <f>IFERROR(IF(G748="","",VLOOKUP(G748,種名候補!$C$2:$D$41,2,0)),"")</f>
        <v/>
      </c>
      <c r="G748" s="72"/>
      <c r="H748" s="73"/>
      <c r="I748" s="69"/>
      <c r="J748" s="69"/>
      <c r="K748" s="74"/>
      <c r="L748" s="75"/>
      <c r="M748" s="75"/>
      <c r="N748" s="75"/>
      <c r="P748" s="329" t="str">
        <f t="shared" si="11"/>
        <v/>
      </c>
    </row>
    <row r="749" spans="1:16" s="40" customFormat="1" ht="12.3">
      <c r="A749" s="69"/>
      <c r="B749" s="69"/>
      <c r="C749" s="70"/>
      <c r="D749" s="70"/>
      <c r="E749" s="71"/>
      <c r="F749" s="111" t="str">
        <f>IFERROR(IF(G749="","",VLOOKUP(G749,種名候補!$C$2:$D$41,2,0)),"")</f>
        <v/>
      </c>
      <c r="G749" s="72"/>
      <c r="H749" s="73"/>
      <c r="I749" s="69"/>
      <c r="J749" s="69"/>
      <c r="K749" s="74"/>
      <c r="L749" s="75"/>
      <c r="M749" s="75"/>
      <c r="N749" s="75"/>
      <c r="P749" s="329" t="str">
        <f t="shared" si="11"/>
        <v/>
      </c>
    </row>
    <row r="750" spans="1:16" s="40" customFormat="1" ht="12.3">
      <c r="A750" s="69"/>
      <c r="B750" s="69"/>
      <c r="C750" s="70"/>
      <c r="D750" s="70"/>
      <c r="E750" s="71"/>
      <c r="F750" s="111" t="str">
        <f>IFERROR(IF(G750="","",VLOOKUP(G750,種名候補!$C$2:$D$41,2,0)),"")</f>
        <v/>
      </c>
      <c r="G750" s="72"/>
      <c r="H750" s="73"/>
      <c r="I750" s="69"/>
      <c r="J750" s="69"/>
      <c r="K750" s="74"/>
      <c r="L750" s="75"/>
      <c r="M750" s="75"/>
      <c r="N750" s="75"/>
      <c r="P750" s="329" t="str">
        <f t="shared" si="11"/>
        <v/>
      </c>
    </row>
    <row r="751" spans="1:16" s="40" customFormat="1" ht="12.3">
      <c r="A751" s="69"/>
      <c r="B751" s="69"/>
      <c r="C751" s="70"/>
      <c r="D751" s="70"/>
      <c r="E751" s="71"/>
      <c r="F751" s="111" t="str">
        <f>IFERROR(IF(G751="","",VLOOKUP(G751,種名候補!$C$2:$D$41,2,0)),"")</f>
        <v/>
      </c>
      <c r="G751" s="72"/>
      <c r="H751" s="73"/>
      <c r="I751" s="69"/>
      <c r="J751" s="69"/>
      <c r="K751" s="74"/>
      <c r="L751" s="75"/>
      <c r="M751" s="75"/>
      <c r="N751" s="75"/>
      <c r="P751" s="329" t="str">
        <f t="shared" si="11"/>
        <v/>
      </c>
    </row>
    <row r="752" spans="1:16" s="40" customFormat="1" ht="12.3">
      <c r="A752" s="69"/>
      <c r="B752" s="69"/>
      <c r="C752" s="70"/>
      <c r="D752" s="70"/>
      <c r="E752" s="71"/>
      <c r="F752" s="111" t="str">
        <f>IFERROR(IF(G752="","",VLOOKUP(G752,種名候補!$C$2:$D$41,2,0)),"")</f>
        <v/>
      </c>
      <c r="G752" s="72"/>
      <c r="H752" s="73"/>
      <c r="I752" s="69"/>
      <c r="J752" s="69"/>
      <c r="K752" s="74"/>
      <c r="L752" s="75"/>
      <c r="M752" s="75"/>
      <c r="N752" s="75"/>
      <c r="P752" s="329" t="str">
        <f t="shared" si="11"/>
        <v/>
      </c>
    </row>
    <row r="753" spans="1:16" s="40" customFormat="1" ht="12.3">
      <c r="A753" s="69"/>
      <c r="B753" s="69"/>
      <c r="C753" s="70"/>
      <c r="D753" s="70"/>
      <c r="E753" s="71"/>
      <c r="F753" s="111" t="str">
        <f>IFERROR(IF(G753="","",VLOOKUP(G753,種名候補!$C$2:$D$41,2,0)),"")</f>
        <v/>
      </c>
      <c r="G753" s="72"/>
      <c r="H753" s="73"/>
      <c r="I753" s="69"/>
      <c r="J753" s="69"/>
      <c r="K753" s="74"/>
      <c r="L753" s="75"/>
      <c r="M753" s="75"/>
      <c r="N753" s="75"/>
      <c r="P753" s="329" t="str">
        <f t="shared" si="11"/>
        <v/>
      </c>
    </row>
    <row r="754" spans="1:16" s="40" customFormat="1" ht="12.3">
      <c r="A754" s="69"/>
      <c r="B754" s="69"/>
      <c r="C754" s="70"/>
      <c r="D754" s="70"/>
      <c r="E754" s="71"/>
      <c r="F754" s="111" t="str">
        <f>IFERROR(IF(G754="","",VLOOKUP(G754,種名候補!$C$2:$D$41,2,0)),"")</f>
        <v/>
      </c>
      <c r="G754" s="72"/>
      <c r="H754" s="73"/>
      <c r="I754" s="69"/>
      <c r="J754" s="69"/>
      <c r="K754" s="74"/>
      <c r="L754" s="75"/>
      <c r="M754" s="75"/>
      <c r="N754" s="75"/>
      <c r="P754" s="329" t="str">
        <f t="shared" si="11"/>
        <v/>
      </c>
    </row>
    <row r="755" spans="1:16" s="40" customFormat="1" ht="12.3">
      <c r="A755" s="69"/>
      <c r="B755" s="69"/>
      <c r="C755" s="70"/>
      <c r="D755" s="70"/>
      <c r="E755" s="71"/>
      <c r="F755" s="111" t="str">
        <f>IFERROR(IF(G755="","",VLOOKUP(G755,種名候補!$C$2:$D$41,2,0)),"")</f>
        <v/>
      </c>
      <c r="G755" s="72"/>
      <c r="H755" s="73"/>
      <c r="I755" s="69"/>
      <c r="J755" s="69"/>
      <c r="K755" s="74"/>
      <c r="L755" s="75"/>
      <c r="M755" s="75"/>
      <c r="N755" s="75"/>
      <c r="P755" s="329" t="str">
        <f t="shared" si="11"/>
        <v/>
      </c>
    </row>
    <row r="756" spans="1:16" s="40" customFormat="1" ht="12.3">
      <c r="A756" s="69"/>
      <c r="B756" s="69"/>
      <c r="C756" s="70"/>
      <c r="D756" s="70"/>
      <c r="E756" s="71"/>
      <c r="F756" s="111" t="str">
        <f>IFERROR(IF(G756="","",VLOOKUP(G756,種名候補!$C$2:$D$41,2,0)),"")</f>
        <v/>
      </c>
      <c r="G756" s="72"/>
      <c r="H756" s="73"/>
      <c r="I756" s="69"/>
      <c r="J756" s="69"/>
      <c r="K756" s="74"/>
      <c r="L756" s="75"/>
      <c r="M756" s="75"/>
      <c r="N756" s="75"/>
      <c r="P756" s="329" t="str">
        <f t="shared" si="11"/>
        <v/>
      </c>
    </row>
    <row r="757" spans="1:16" s="40" customFormat="1" ht="12.3">
      <c r="A757" s="69"/>
      <c r="B757" s="69"/>
      <c r="C757" s="70"/>
      <c r="D757" s="70"/>
      <c r="E757" s="71"/>
      <c r="F757" s="111" t="str">
        <f>IFERROR(IF(G757="","",VLOOKUP(G757,種名候補!$C$2:$D$41,2,0)),"")</f>
        <v/>
      </c>
      <c r="G757" s="72"/>
      <c r="H757" s="73"/>
      <c r="I757" s="69"/>
      <c r="J757" s="69"/>
      <c r="K757" s="74"/>
      <c r="L757" s="75"/>
      <c r="M757" s="75"/>
      <c r="N757" s="75"/>
      <c r="P757" s="329" t="str">
        <f t="shared" si="11"/>
        <v/>
      </c>
    </row>
    <row r="758" spans="1:16" s="40" customFormat="1" ht="12.3">
      <c r="A758" s="69"/>
      <c r="B758" s="69"/>
      <c r="C758" s="70"/>
      <c r="D758" s="70"/>
      <c r="E758" s="71"/>
      <c r="F758" s="111" t="str">
        <f>IFERROR(IF(G758="","",VLOOKUP(G758,種名候補!$C$2:$D$41,2,0)),"")</f>
        <v/>
      </c>
      <c r="G758" s="72"/>
      <c r="H758" s="73"/>
      <c r="I758" s="69"/>
      <c r="J758" s="69"/>
      <c r="K758" s="74"/>
      <c r="L758" s="75"/>
      <c r="M758" s="75"/>
      <c r="N758" s="75"/>
      <c r="P758" s="329" t="str">
        <f t="shared" si="11"/>
        <v/>
      </c>
    </row>
    <row r="759" spans="1:16" s="40" customFormat="1" ht="12.3">
      <c r="A759" s="69"/>
      <c r="B759" s="69"/>
      <c r="C759" s="70"/>
      <c r="D759" s="70"/>
      <c r="E759" s="71"/>
      <c r="F759" s="111" t="str">
        <f>IFERROR(IF(G759="","",VLOOKUP(G759,種名候補!$C$2:$D$41,2,0)),"")</f>
        <v/>
      </c>
      <c r="G759" s="72"/>
      <c r="H759" s="73"/>
      <c r="I759" s="69"/>
      <c r="J759" s="69"/>
      <c r="K759" s="74"/>
      <c r="L759" s="75"/>
      <c r="M759" s="75"/>
      <c r="N759" s="75"/>
      <c r="P759" s="329" t="str">
        <f t="shared" si="11"/>
        <v/>
      </c>
    </row>
    <row r="760" spans="1:16" s="40" customFormat="1" ht="12.3">
      <c r="A760" s="69"/>
      <c r="B760" s="69"/>
      <c r="C760" s="70"/>
      <c r="D760" s="70"/>
      <c r="E760" s="71"/>
      <c r="F760" s="111" t="str">
        <f>IFERROR(IF(G760="","",VLOOKUP(G760,種名候補!$C$2:$D$41,2,0)),"")</f>
        <v/>
      </c>
      <c r="G760" s="72"/>
      <c r="H760" s="73"/>
      <c r="I760" s="69"/>
      <c r="J760" s="69"/>
      <c r="K760" s="74"/>
      <c r="L760" s="75"/>
      <c r="M760" s="75"/>
      <c r="N760" s="75"/>
      <c r="P760" s="329" t="str">
        <f t="shared" si="11"/>
        <v/>
      </c>
    </row>
    <row r="761" spans="1:16" s="40" customFormat="1" ht="12.3">
      <c r="A761" s="69"/>
      <c r="B761" s="69"/>
      <c r="C761" s="70"/>
      <c r="D761" s="70"/>
      <c r="E761" s="71"/>
      <c r="F761" s="111" t="str">
        <f>IFERROR(IF(G761="","",VLOOKUP(G761,種名候補!$C$2:$D$41,2,0)),"")</f>
        <v/>
      </c>
      <c r="G761" s="72"/>
      <c r="H761" s="73"/>
      <c r="I761" s="69"/>
      <c r="J761" s="69"/>
      <c r="K761" s="74"/>
      <c r="L761" s="75"/>
      <c r="M761" s="75"/>
      <c r="N761" s="75"/>
      <c r="P761" s="329" t="str">
        <f t="shared" si="11"/>
        <v/>
      </c>
    </row>
    <row r="762" spans="1:16" s="40" customFormat="1" ht="12.3">
      <c r="A762" s="69"/>
      <c r="B762" s="69"/>
      <c r="C762" s="70"/>
      <c r="D762" s="70"/>
      <c r="E762" s="71"/>
      <c r="F762" s="111" t="str">
        <f>IFERROR(IF(G762="","",VLOOKUP(G762,種名候補!$C$2:$D$41,2,0)),"")</f>
        <v/>
      </c>
      <c r="G762" s="72"/>
      <c r="H762" s="73"/>
      <c r="I762" s="69"/>
      <c r="J762" s="69"/>
      <c r="K762" s="74"/>
      <c r="L762" s="75"/>
      <c r="M762" s="75"/>
      <c r="N762" s="75"/>
      <c r="P762" s="329" t="str">
        <f t="shared" si="11"/>
        <v/>
      </c>
    </row>
    <row r="763" spans="1:16" s="40" customFormat="1" ht="12.3">
      <c r="A763" s="69"/>
      <c r="B763" s="69"/>
      <c r="C763" s="70"/>
      <c r="D763" s="70"/>
      <c r="E763" s="71"/>
      <c r="F763" s="111" t="str">
        <f>IFERROR(IF(G763="","",VLOOKUP(G763,種名候補!$C$2:$D$41,2,0)),"")</f>
        <v/>
      </c>
      <c r="G763" s="72"/>
      <c r="H763" s="73"/>
      <c r="I763" s="69"/>
      <c r="J763" s="69"/>
      <c r="K763" s="74"/>
      <c r="L763" s="75"/>
      <c r="M763" s="75"/>
      <c r="N763" s="75"/>
      <c r="P763" s="329" t="str">
        <f t="shared" si="11"/>
        <v/>
      </c>
    </row>
    <row r="764" spans="1:16" s="40" customFormat="1" ht="12.3">
      <c r="A764" s="69"/>
      <c r="B764" s="69"/>
      <c r="C764" s="70"/>
      <c r="D764" s="70"/>
      <c r="E764" s="71"/>
      <c r="F764" s="111" t="str">
        <f>IFERROR(IF(G764="","",VLOOKUP(G764,種名候補!$C$2:$D$41,2,0)),"")</f>
        <v/>
      </c>
      <c r="G764" s="72"/>
      <c r="H764" s="73"/>
      <c r="I764" s="69"/>
      <c r="J764" s="69"/>
      <c r="K764" s="74"/>
      <c r="L764" s="75"/>
      <c r="M764" s="75"/>
      <c r="N764" s="75"/>
      <c r="P764" s="329" t="str">
        <f t="shared" si="11"/>
        <v/>
      </c>
    </row>
    <row r="765" spans="1:16" s="40" customFormat="1" ht="12.3">
      <c r="A765" s="69"/>
      <c r="B765" s="69"/>
      <c r="C765" s="70"/>
      <c r="D765" s="70"/>
      <c r="E765" s="71"/>
      <c r="F765" s="111" t="str">
        <f>IFERROR(IF(G765="","",VLOOKUP(G765,種名候補!$C$2:$D$41,2,0)),"")</f>
        <v/>
      </c>
      <c r="G765" s="72"/>
      <c r="H765" s="73"/>
      <c r="I765" s="69"/>
      <c r="J765" s="69"/>
      <c r="K765" s="74"/>
      <c r="L765" s="75"/>
      <c r="M765" s="75"/>
      <c r="N765" s="75"/>
      <c r="P765" s="329" t="str">
        <f t="shared" si="11"/>
        <v/>
      </c>
    </row>
    <row r="766" spans="1:16" s="40" customFormat="1" ht="12.3">
      <c r="A766" s="69"/>
      <c r="B766" s="69"/>
      <c r="C766" s="70"/>
      <c r="D766" s="70"/>
      <c r="E766" s="71"/>
      <c r="F766" s="111" t="str">
        <f>IFERROR(IF(G766="","",VLOOKUP(G766,種名候補!$C$2:$D$41,2,0)),"")</f>
        <v/>
      </c>
      <c r="G766" s="72"/>
      <c r="H766" s="73"/>
      <c r="I766" s="69"/>
      <c r="J766" s="69"/>
      <c r="K766" s="74"/>
      <c r="L766" s="75"/>
      <c r="M766" s="75"/>
      <c r="N766" s="75"/>
      <c r="P766" s="329" t="str">
        <f t="shared" si="11"/>
        <v/>
      </c>
    </row>
    <row r="767" spans="1:16" s="40" customFormat="1" ht="12.3">
      <c r="A767" s="69"/>
      <c r="B767" s="69"/>
      <c r="C767" s="70"/>
      <c r="D767" s="70"/>
      <c r="E767" s="71"/>
      <c r="F767" s="111" t="str">
        <f>IFERROR(IF(G767="","",VLOOKUP(G767,種名候補!$C$2:$D$41,2,0)),"")</f>
        <v/>
      </c>
      <c r="G767" s="72"/>
      <c r="H767" s="73"/>
      <c r="I767" s="69"/>
      <c r="J767" s="69"/>
      <c r="K767" s="74"/>
      <c r="L767" s="75"/>
      <c r="M767" s="75"/>
      <c r="N767" s="75"/>
      <c r="P767" s="329" t="str">
        <f t="shared" si="11"/>
        <v/>
      </c>
    </row>
    <row r="768" spans="1:16" s="40" customFormat="1" ht="12.3">
      <c r="A768" s="69"/>
      <c r="B768" s="69"/>
      <c r="C768" s="70"/>
      <c r="D768" s="70"/>
      <c r="E768" s="71"/>
      <c r="F768" s="111" t="str">
        <f>IFERROR(IF(G768="","",VLOOKUP(G768,種名候補!$C$2:$D$41,2,0)),"")</f>
        <v/>
      </c>
      <c r="G768" s="72"/>
      <c r="H768" s="73"/>
      <c r="I768" s="69"/>
      <c r="J768" s="69"/>
      <c r="K768" s="74"/>
      <c r="L768" s="75"/>
      <c r="M768" s="75"/>
      <c r="N768" s="75"/>
      <c r="P768" s="329" t="str">
        <f t="shared" si="11"/>
        <v/>
      </c>
    </row>
    <row r="769" spans="1:16" s="40" customFormat="1" ht="12.3">
      <c r="A769" s="69"/>
      <c r="B769" s="69"/>
      <c r="C769" s="70"/>
      <c r="D769" s="70"/>
      <c r="E769" s="71"/>
      <c r="F769" s="111" t="str">
        <f>IFERROR(IF(G769="","",VLOOKUP(G769,種名候補!$C$2:$D$41,2,0)),"")</f>
        <v/>
      </c>
      <c r="G769" s="72"/>
      <c r="H769" s="73"/>
      <c r="I769" s="69"/>
      <c r="J769" s="69"/>
      <c r="K769" s="74"/>
      <c r="L769" s="75"/>
      <c r="M769" s="75"/>
      <c r="N769" s="75"/>
      <c r="P769" s="329" t="str">
        <f t="shared" si="11"/>
        <v/>
      </c>
    </row>
    <row r="770" spans="1:16" s="40" customFormat="1" ht="12.3">
      <c r="A770" s="69"/>
      <c r="B770" s="69"/>
      <c r="C770" s="70"/>
      <c r="D770" s="70"/>
      <c r="E770" s="71"/>
      <c r="F770" s="111" t="str">
        <f>IFERROR(IF(G770="","",VLOOKUP(G770,種名候補!$C$2:$D$41,2,0)),"")</f>
        <v/>
      </c>
      <c r="G770" s="72"/>
      <c r="H770" s="73"/>
      <c r="I770" s="69"/>
      <c r="J770" s="69"/>
      <c r="K770" s="74"/>
      <c r="L770" s="75"/>
      <c r="M770" s="75"/>
      <c r="N770" s="75"/>
      <c r="P770" s="329" t="str">
        <f t="shared" si="11"/>
        <v/>
      </c>
    </row>
    <row r="771" spans="1:16" s="40" customFormat="1" ht="12.3">
      <c r="A771" s="69"/>
      <c r="B771" s="69"/>
      <c r="C771" s="70"/>
      <c r="D771" s="70"/>
      <c r="E771" s="71"/>
      <c r="F771" s="111" t="str">
        <f>IFERROR(IF(G771="","",VLOOKUP(G771,種名候補!$C$2:$D$41,2,0)),"")</f>
        <v/>
      </c>
      <c r="G771" s="72"/>
      <c r="H771" s="73"/>
      <c r="I771" s="69"/>
      <c r="J771" s="69"/>
      <c r="K771" s="74"/>
      <c r="L771" s="75"/>
      <c r="M771" s="75"/>
      <c r="N771" s="75"/>
      <c r="P771" s="329" t="str">
        <f t="shared" si="11"/>
        <v/>
      </c>
    </row>
    <row r="772" spans="1:16" s="40" customFormat="1" ht="12.3">
      <c r="A772" s="69"/>
      <c r="B772" s="69"/>
      <c r="C772" s="70"/>
      <c r="D772" s="70"/>
      <c r="E772" s="71"/>
      <c r="F772" s="111" t="str">
        <f>IFERROR(IF(G772="","",VLOOKUP(G772,種名候補!$C$2:$D$41,2,0)),"")</f>
        <v/>
      </c>
      <c r="G772" s="72"/>
      <c r="H772" s="73"/>
      <c r="I772" s="69"/>
      <c r="J772" s="69"/>
      <c r="K772" s="74"/>
      <c r="L772" s="75"/>
      <c r="M772" s="75"/>
      <c r="N772" s="75"/>
      <c r="P772" s="329" t="str">
        <f t="shared" si="11"/>
        <v/>
      </c>
    </row>
    <row r="773" spans="1:16" s="40" customFormat="1" ht="12.3">
      <c r="A773" s="69"/>
      <c r="B773" s="69"/>
      <c r="C773" s="70"/>
      <c r="D773" s="70"/>
      <c r="E773" s="71"/>
      <c r="F773" s="111" t="str">
        <f>IFERROR(IF(G773="","",VLOOKUP(G773,種名候補!$C$2:$D$41,2,0)),"")</f>
        <v/>
      </c>
      <c r="G773" s="72"/>
      <c r="H773" s="73"/>
      <c r="I773" s="69"/>
      <c r="J773" s="69"/>
      <c r="K773" s="74"/>
      <c r="L773" s="75"/>
      <c r="M773" s="75"/>
      <c r="N773" s="75"/>
      <c r="P773" s="329" t="str">
        <f t="shared" si="11"/>
        <v/>
      </c>
    </row>
    <row r="774" spans="1:16" s="40" customFormat="1" ht="12.3">
      <c r="A774" s="69"/>
      <c r="B774" s="69"/>
      <c r="C774" s="70"/>
      <c r="D774" s="70"/>
      <c r="E774" s="71"/>
      <c r="F774" s="111" t="str">
        <f>IFERROR(IF(G774="","",VLOOKUP(G774,種名候補!$C$2:$D$41,2,0)),"")</f>
        <v/>
      </c>
      <c r="G774" s="72"/>
      <c r="H774" s="73"/>
      <c r="I774" s="69"/>
      <c r="J774" s="69"/>
      <c r="K774" s="74"/>
      <c r="L774" s="75"/>
      <c r="M774" s="75"/>
      <c r="N774" s="75"/>
      <c r="P774" s="329" t="str">
        <f t="shared" si="11"/>
        <v/>
      </c>
    </row>
    <row r="775" spans="1:16" s="40" customFormat="1" ht="12.3">
      <c r="A775" s="69"/>
      <c r="B775" s="69"/>
      <c r="C775" s="70"/>
      <c r="D775" s="70"/>
      <c r="E775" s="71"/>
      <c r="F775" s="111" t="str">
        <f>IFERROR(IF(G775="","",VLOOKUP(G775,種名候補!$C$2:$D$41,2,0)),"")</f>
        <v/>
      </c>
      <c r="G775" s="72"/>
      <c r="H775" s="73"/>
      <c r="I775" s="69"/>
      <c r="J775" s="69"/>
      <c r="K775" s="74"/>
      <c r="L775" s="75"/>
      <c r="M775" s="75"/>
      <c r="N775" s="75"/>
      <c r="P775" s="329" t="str">
        <f t="shared" si="11"/>
        <v/>
      </c>
    </row>
    <row r="776" spans="1:16" s="40" customFormat="1" ht="12.3">
      <c r="A776" s="69"/>
      <c r="B776" s="69"/>
      <c r="C776" s="70"/>
      <c r="D776" s="70"/>
      <c r="E776" s="71"/>
      <c r="F776" s="111" t="str">
        <f>IFERROR(IF(G776="","",VLOOKUP(G776,種名候補!$C$2:$D$41,2,0)),"")</f>
        <v/>
      </c>
      <c r="G776" s="72"/>
      <c r="H776" s="73"/>
      <c r="I776" s="69"/>
      <c r="J776" s="69"/>
      <c r="K776" s="74"/>
      <c r="L776" s="75"/>
      <c r="M776" s="75"/>
      <c r="N776" s="75"/>
      <c r="P776" s="329" t="str">
        <f t="shared" si="11"/>
        <v/>
      </c>
    </row>
    <row r="777" spans="1:16" s="40" customFormat="1" ht="12.3">
      <c r="A777" s="69"/>
      <c r="B777" s="69"/>
      <c r="C777" s="70"/>
      <c r="D777" s="70"/>
      <c r="E777" s="71"/>
      <c r="F777" s="111" t="str">
        <f>IFERROR(IF(G777="","",VLOOKUP(G777,種名候補!$C$2:$D$41,2,0)),"")</f>
        <v/>
      </c>
      <c r="G777" s="72"/>
      <c r="H777" s="73"/>
      <c r="I777" s="69"/>
      <c r="J777" s="69"/>
      <c r="K777" s="74"/>
      <c r="L777" s="75"/>
      <c r="M777" s="75"/>
      <c r="N777" s="75"/>
      <c r="P777" s="329" t="str">
        <f t="shared" si="11"/>
        <v/>
      </c>
    </row>
    <row r="778" spans="1:16" s="40" customFormat="1" ht="12.3">
      <c r="A778" s="69"/>
      <c r="B778" s="69"/>
      <c r="C778" s="70"/>
      <c r="D778" s="70"/>
      <c r="E778" s="71"/>
      <c r="F778" s="111" t="str">
        <f>IFERROR(IF(G778="","",VLOOKUP(G778,種名候補!$C$2:$D$41,2,0)),"")</f>
        <v/>
      </c>
      <c r="G778" s="72"/>
      <c r="H778" s="73"/>
      <c r="I778" s="69"/>
      <c r="J778" s="69"/>
      <c r="K778" s="74"/>
      <c r="L778" s="75"/>
      <c r="M778" s="75"/>
      <c r="N778" s="75"/>
      <c r="P778" s="329" t="str">
        <f t="shared" ref="P778:P841" si="12">IF(COUNTA(A778:E778,G778:J778)=0,"",IF(OR(COUNTA(A778:E778,G778,I778)&lt;7,AND(HOUR(E778)=0,MINUTE(E778)=0)),1,0))</f>
        <v/>
      </c>
    </row>
    <row r="779" spans="1:16" s="40" customFormat="1" ht="12.3">
      <c r="A779" s="69"/>
      <c r="B779" s="69"/>
      <c r="C779" s="70"/>
      <c r="D779" s="70"/>
      <c r="E779" s="71"/>
      <c r="F779" s="111" t="str">
        <f>IFERROR(IF(G779="","",VLOOKUP(G779,種名候補!$C$2:$D$41,2,0)),"")</f>
        <v/>
      </c>
      <c r="G779" s="72"/>
      <c r="H779" s="73"/>
      <c r="I779" s="69"/>
      <c r="J779" s="69"/>
      <c r="K779" s="74"/>
      <c r="L779" s="75"/>
      <c r="M779" s="75"/>
      <c r="N779" s="75"/>
      <c r="P779" s="329" t="str">
        <f t="shared" si="12"/>
        <v/>
      </c>
    </row>
    <row r="780" spans="1:16" s="40" customFormat="1" ht="12.3">
      <c r="A780" s="69"/>
      <c r="B780" s="69"/>
      <c r="C780" s="70"/>
      <c r="D780" s="70"/>
      <c r="E780" s="71"/>
      <c r="F780" s="111" t="str">
        <f>IFERROR(IF(G780="","",VLOOKUP(G780,種名候補!$C$2:$D$41,2,0)),"")</f>
        <v/>
      </c>
      <c r="G780" s="72"/>
      <c r="H780" s="73"/>
      <c r="I780" s="69"/>
      <c r="J780" s="69"/>
      <c r="K780" s="74"/>
      <c r="L780" s="75"/>
      <c r="M780" s="75"/>
      <c r="N780" s="75"/>
      <c r="P780" s="329" t="str">
        <f t="shared" si="12"/>
        <v/>
      </c>
    </row>
    <row r="781" spans="1:16" s="40" customFormat="1" ht="12.3">
      <c r="A781" s="69"/>
      <c r="B781" s="69"/>
      <c r="C781" s="70"/>
      <c r="D781" s="70"/>
      <c r="E781" s="71"/>
      <c r="F781" s="111" t="str">
        <f>IFERROR(IF(G781="","",VLOOKUP(G781,種名候補!$C$2:$D$41,2,0)),"")</f>
        <v/>
      </c>
      <c r="G781" s="72"/>
      <c r="H781" s="73"/>
      <c r="I781" s="69"/>
      <c r="J781" s="69"/>
      <c r="K781" s="74"/>
      <c r="L781" s="75"/>
      <c r="M781" s="75"/>
      <c r="N781" s="75"/>
      <c r="P781" s="329" t="str">
        <f t="shared" si="12"/>
        <v/>
      </c>
    </row>
    <row r="782" spans="1:16" s="40" customFormat="1" ht="12.3">
      <c r="A782" s="69"/>
      <c r="B782" s="69"/>
      <c r="C782" s="70"/>
      <c r="D782" s="70"/>
      <c r="E782" s="71"/>
      <c r="F782" s="111" t="str">
        <f>IFERROR(IF(G782="","",VLOOKUP(G782,種名候補!$C$2:$D$41,2,0)),"")</f>
        <v/>
      </c>
      <c r="G782" s="72"/>
      <c r="H782" s="73"/>
      <c r="I782" s="69"/>
      <c r="J782" s="69"/>
      <c r="K782" s="74"/>
      <c r="L782" s="75"/>
      <c r="M782" s="75"/>
      <c r="N782" s="75"/>
      <c r="P782" s="329" t="str">
        <f t="shared" si="12"/>
        <v/>
      </c>
    </row>
    <row r="783" spans="1:16" s="40" customFormat="1" ht="12.3">
      <c r="A783" s="69"/>
      <c r="B783" s="69"/>
      <c r="C783" s="70"/>
      <c r="D783" s="70"/>
      <c r="E783" s="71"/>
      <c r="F783" s="111" t="str">
        <f>IFERROR(IF(G783="","",VLOOKUP(G783,種名候補!$C$2:$D$41,2,0)),"")</f>
        <v/>
      </c>
      <c r="G783" s="72"/>
      <c r="H783" s="73"/>
      <c r="I783" s="69"/>
      <c r="J783" s="69"/>
      <c r="K783" s="74"/>
      <c r="L783" s="75"/>
      <c r="M783" s="75"/>
      <c r="N783" s="75"/>
      <c r="P783" s="329" t="str">
        <f t="shared" si="12"/>
        <v/>
      </c>
    </row>
    <row r="784" spans="1:16" s="40" customFormat="1" ht="12.3">
      <c r="A784" s="69"/>
      <c r="B784" s="69"/>
      <c r="C784" s="70"/>
      <c r="D784" s="70"/>
      <c r="E784" s="71"/>
      <c r="F784" s="111" t="str">
        <f>IFERROR(IF(G784="","",VLOOKUP(G784,種名候補!$C$2:$D$41,2,0)),"")</f>
        <v/>
      </c>
      <c r="G784" s="72"/>
      <c r="H784" s="73"/>
      <c r="I784" s="69"/>
      <c r="J784" s="69"/>
      <c r="K784" s="74"/>
      <c r="L784" s="75"/>
      <c r="M784" s="75"/>
      <c r="N784" s="75"/>
      <c r="P784" s="329" t="str">
        <f t="shared" si="12"/>
        <v/>
      </c>
    </row>
    <row r="785" spans="1:16" s="40" customFormat="1" ht="12.3">
      <c r="A785" s="69"/>
      <c r="B785" s="69"/>
      <c r="C785" s="70"/>
      <c r="D785" s="70"/>
      <c r="E785" s="71"/>
      <c r="F785" s="111" t="str">
        <f>IFERROR(IF(G785="","",VLOOKUP(G785,種名候補!$C$2:$D$41,2,0)),"")</f>
        <v/>
      </c>
      <c r="G785" s="72"/>
      <c r="H785" s="73"/>
      <c r="I785" s="69"/>
      <c r="J785" s="69"/>
      <c r="K785" s="74"/>
      <c r="L785" s="75"/>
      <c r="M785" s="75"/>
      <c r="N785" s="75"/>
      <c r="P785" s="329" t="str">
        <f t="shared" si="12"/>
        <v/>
      </c>
    </row>
    <row r="786" spans="1:16" s="40" customFormat="1" ht="12.3">
      <c r="A786" s="69"/>
      <c r="B786" s="69"/>
      <c r="C786" s="70"/>
      <c r="D786" s="70"/>
      <c r="E786" s="71"/>
      <c r="F786" s="111" t="str">
        <f>IFERROR(IF(G786="","",VLOOKUP(G786,種名候補!$C$2:$D$41,2,0)),"")</f>
        <v/>
      </c>
      <c r="G786" s="72"/>
      <c r="H786" s="73"/>
      <c r="I786" s="69"/>
      <c r="J786" s="69"/>
      <c r="K786" s="74"/>
      <c r="L786" s="75"/>
      <c r="M786" s="75"/>
      <c r="N786" s="75"/>
      <c r="P786" s="329" t="str">
        <f t="shared" si="12"/>
        <v/>
      </c>
    </row>
    <row r="787" spans="1:16" s="40" customFormat="1" ht="12.3">
      <c r="A787" s="69"/>
      <c r="B787" s="69"/>
      <c r="C787" s="70"/>
      <c r="D787" s="70"/>
      <c r="E787" s="71"/>
      <c r="F787" s="111" t="str">
        <f>IFERROR(IF(G787="","",VLOOKUP(G787,種名候補!$C$2:$D$41,2,0)),"")</f>
        <v/>
      </c>
      <c r="G787" s="72"/>
      <c r="H787" s="73"/>
      <c r="I787" s="69"/>
      <c r="J787" s="69"/>
      <c r="K787" s="74"/>
      <c r="L787" s="75"/>
      <c r="M787" s="75"/>
      <c r="N787" s="75"/>
      <c r="P787" s="329" t="str">
        <f t="shared" si="12"/>
        <v/>
      </c>
    </row>
    <row r="788" spans="1:16" s="40" customFormat="1" ht="12.3">
      <c r="A788" s="69"/>
      <c r="B788" s="69"/>
      <c r="C788" s="70"/>
      <c r="D788" s="70"/>
      <c r="E788" s="71"/>
      <c r="F788" s="111" t="str">
        <f>IFERROR(IF(G788="","",VLOOKUP(G788,種名候補!$C$2:$D$41,2,0)),"")</f>
        <v/>
      </c>
      <c r="G788" s="72"/>
      <c r="H788" s="73"/>
      <c r="I788" s="69"/>
      <c r="J788" s="69"/>
      <c r="K788" s="74"/>
      <c r="L788" s="75"/>
      <c r="M788" s="75"/>
      <c r="N788" s="75"/>
      <c r="P788" s="329" t="str">
        <f t="shared" si="12"/>
        <v/>
      </c>
    </row>
    <row r="789" spans="1:16" s="40" customFormat="1" ht="12.3">
      <c r="A789" s="69"/>
      <c r="B789" s="69"/>
      <c r="C789" s="70"/>
      <c r="D789" s="70"/>
      <c r="E789" s="71"/>
      <c r="F789" s="111" t="str">
        <f>IFERROR(IF(G789="","",VLOOKUP(G789,種名候補!$C$2:$D$41,2,0)),"")</f>
        <v/>
      </c>
      <c r="G789" s="72"/>
      <c r="H789" s="73"/>
      <c r="I789" s="69"/>
      <c r="J789" s="69"/>
      <c r="K789" s="74"/>
      <c r="L789" s="75"/>
      <c r="M789" s="75"/>
      <c r="N789" s="75"/>
      <c r="P789" s="329" t="str">
        <f t="shared" si="12"/>
        <v/>
      </c>
    </row>
    <row r="790" spans="1:16" s="40" customFormat="1" ht="12.3">
      <c r="A790" s="69"/>
      <c r="B790" s="69"/>
      <c r="C790" s="70"/>
      <c r="D790" s="70"/>
      <c r="E790" s="71"/>
      <c r="F790" s="111" t="str">
        <f>IFERROR(IF(G790="","",VLOOKUP(G790,種名候補!$C$2:$D$41,2,0)),"")</f>
        <v/>
      </c>
      <c r="G790" s="72"/>
      <c r="H790" s="73"/>
      <c r="I790" s="69"/>
      <c r="J790" s="69"/>
      <c r="K790" s="74"/>
      <c r="L790" s="75"/>
      <c r="M790" s="75"/>
      <c r="N790" s="75"/>
      <c r="P790" s="329" t="str">
        <f t="shared" si="12"/>
        <v/>
      </c>
    </row>
    <row r="791" spans="1:16" s="40" customFormat="1" ht="12.3">
      <c r="A791" s="69"/>
      <c r="B791" s="69"/>
      <c r="C791" s="70"/>
      <c r="D791" s="70"/>
      <c r="E791" s="71"/>
      <c r="F791" s="111" t="str">
        <f>IFERROR(IF(G791="","",VLOOKUP(G791,種名候補!$C$2:$D$41,2,0)),"")</f>
        <v/>
      </c>
      <c r="G791" s="72"/>
      <c r="H791" s="73"/>
      <c r="I791" s="69"/>
      <c r="J791" s="69"/>
      <c r="K791" s="74"/>
      <c r="L791" s="75"/>
      <c r="M791" s="75"/>
      <c r="N791" s="75"/>
      <c r="P791" s="329" t="str">
        <f t="shared" si="12"/>
        <v/>
      </c>
    </row>
    <row r="792" spans="1:16" s="40" customFormat="1" ht="12.3">
      <c r="A792" s="69"/>
      <c r="B792" s="69"/>
      <c r="C792" s="70"/>
      <c r="D792" s="70"/>
      <c r="E792" s="71"/>
      <c r="F792" s="111" t="str">
        <f>IFERROR(IF(G792="","",VLOOKUP(G792,種名候補!$C$2:$D$41,2,0)),"")</f>
        <v/>
      </c>
      <c r="G792" s="72"/>
      <c r="H792" s="73"/>
      <c r="I792" s="69"/>
      <c r="J792" s="69"/>
      <c r="K792" s="74"/>
      <c r="L792" s="75"/>
      <c r="M792" s="75"/>
      <c r="N792" s="75"/>
      <c r="P792" s="329" t="str">
        <f t="shared" si="12"/>
        <v/>
      </c>
    </row>
    <row r="793" spans="1:16" s="40" customFormat="1" ht="12.3">
      <c r="A793" s="69"/>
      <c r="B793" s="69"/>
      <c r="C793" s="70"/>
      <c r="D793" s="70"/>
      <c r="E793" s="71"/>
      <c r="F793" s="111" t="str">
        <f>IFERROR(IF(G793="","",VLOOKUP(G793,種名候補!$C$2:$D$41,2,0)),"")</f>
        <v/>
      </c>
      <c r="G793" s="72"/>
      <c r="H793" s="73"/>
      <c r="I793" s="69"/>
      <c r="J793" s="69"/>
      <c r="K793" s="74"/>
      <c r="L793" s="75"/>
      <c r="M793" s="75"/>
      <c r="N793" s="75"/>
      <c r="P793" s="329" t="str">
        <f t="shared" si="12"/>
        <v/>
      </c>
    </row>
    <row r="794" spans="1:16" s="40" customFormat="1" ht="12.3">
      <c r="A794" s="69"/>
      <c r="B794" s="69"/>
      <c r="C794" s="70"/>
      <c r="D794" s="70"/>
      <c r="E794" s="71"/>
      <c r="F794" s="111" t="str">
        <f>IFERROR(IF(G794="","",VLOOKUP(G794,種名候補!$C$2:$D$41,2,0)),"")</f>
        <v/>
      </c>
      <c r="G794" s="72"/>
      <c r="H794" s="73"/>
      <c r="I794" s="69"/>
      <c r="J794" s="69"/>
      <c r="K794" s="74"/>
      <c r="L794" s="75"/>
      <c r="M794" s="75"/>
      <c r="N794" s="75"/>
      <c r="P794" s="329" t="str">
        <f t="shared" si="12"/>
        <v/>
      </c>
    </row>
    <row r="795" spans="1:16" s="40" customFormat="1" ht="12.3">
      <c r="A795" s="69"/>
      <c r="B795" s="69"/>
      <c r="C795" s="70"/>
      <c r="D795" s="70"/>
      <c r="E795" s="71"/>
      <c r="F795" s="111" t="str">
        <f>IFERROR(IF(G795="","",VLOOKUP(G795,種名候補!$C$2:$D$41,2,0)),"")</f>
        <v/>
      </c>
      <c r="G795" s="72"/>
      <c r="H795" s="73"/>
      <c r="I795" s="69"/>
      <c r="J795" s="69"/>
      <c r="K795" s="74"/>
      <c r="L795" s="75"/>
      <c r="M795" s="75"/>
      <c r="N795" s="75"/>
      <c r="P795" s="329" t="str">
        <f t="shared" si="12"/>
        <v/>
      </c>
    </row>
    <row r="796" spans="1:16" s="40" customFormat="1" ht="12.3">
      <c r="A796" s="69"/>
      <c r="B796" s="69"/>
      <c r="C796" s="70"/>
      <c r="D796" s="70"/>
      <c r="E796" s="71"/>
      <c r="F796" s="111" t="str">
        <f>IFERROR(IF(G796="","",VLOOKUP(G796,種名候補!$C$2:$D$41,2,0)),"")</f>
        <v/>
      </c>
      <c r="G796" s="72"/>
      <c r="H796" s="73"/>
      <c r="I796" s="69"/>
      <c r="J796" s="69"/>
      <c r="K796" s="74"/>
      <c r="L796" s="75"/>
      <c r="M796" s="75"/>
      <c r="N796" s="75"/>
      <c r="P796" s="329" t="str">
        <f t="shared" si="12"/>
        <v/>
      </c>
    </row>
    <row r="797" spans="1:16" s="40" customFormat="1" ht="12.3">
      <c r="A797" s="69"/>
      <c r="B797" s="69"/>
      <c r="C797" s="70"/>
      <c r="D797" s="70"/>
      <c r="E797" s="71"/>
      <c r="F797" s="111" t="str">
        <f>IFERROR(IF(G797="","",VLOOKUP(G797,種名候補!$C$2:$D$41,2,0)),"")</f>
        <v/>
      </c>
      <c r="G797" s="72"/>
      <c r="H797" s="73"/>
      <c r="I797" s="69"/>
      <c r="J797" s="69"/>
      <c r="K797" s="74"/>
      <c r="L797" s="75"/>
      <c r="M797" s="75"/>
      <c r="N797" s="75"/>
      <c r="P797" s="329" t="str">
        <f t="shared" si="12"/>
        <v/>
      </c>
    </row>
    <row r="798" spans="1:16" s="40" customFormat="1" ht="12.3">
      <c r="A798" s="69"/>
      <c r="B798" s="69"/>
      <c r="C798" s="70"/>
      <c r="D798" s="70"/>
      <c r="E798" s="71"/>
      <c r="F798" s="111" t="str">
        <f>IFERROR(IF(G798="","",VLOOKUP(G798,種名候補!$C$2:$D$41,2,0)),"")</f>
        <v/>
      </c>
      <c r="G798" s="72"/>
      <c r="H798" s="73"/>
      <c r="I798" s="69"/>
      <c r="J798" s="69"/>
      <c r="K798" s="74"/>
      <c r="L798" s="75"/>
      <c r="M798" s="75"/>
      <c r="N798" s="75"/>
      <c r="P798" s="329" t="str">
        <f t="shared" si="12"/>
        <v/>
      </c>
    </row>
    <row r="799" spans="1:16" s="40" customFormat="1" ht="12.3">
      <c r="A799" s="69"/>
      <c r="B799" s="69"/>
      <c r="C799" s="70"/>
      <c r="D799" s="70"/>
      <c r="E799" s="71"/>
      <c r="F799" s="111" t="str">
        <f>IFERROR(IF(G799="","",VLOOKUP(G799,種名候補!$C$2:$D$41,2,0)),"")</f>
        <v/>
      </c>
      <c r="G799" s="72"/>
      <c r="H799" s="73"/>
      <c r="I799" s="69"/>
      <c r="J799" s="69"/>
      <c r="K799" s="74"/>
      <c r="L799" s="75"/>
      <c r="M799" s="75"/>
      <c r="N799" s="75"/>
      <c r="P799" s="329" t="str">
        <f t="shared" si="12"/>
        <v/>
      </c>
    </row>
    <row r="800" spans="1:16" s="40" customFormat="1" ht="12.3">
      <c r="A800" s="69"/>
      <c r="B800" s="69"/>
      <c r="C800" s="70"/>
      <c r="D800" s="70"/>
      <c r="E800" s="71"/>
      <c r="F800" s="111" t="str">
        <f>IFERROR(IF(G800="","",VLOOKUP(G800,種名候補!$C$2:$D$41,2,0)),"")</f>
        <v/>
      </c>
      <c r="G800" s="72"/>
      <c r="H800" s="73"/>
      <c r="I800" s="69"/>
      <c r="J800" s="69"/>
      <c r="K800" s="74"/>
      <c r="L800" s="75"/>
      <c r="M800" s="75"/>
      <c r="N800" s="75"/>
      <c r="P800" s="329" t="str">
        <f t="shared" si="12"/>
        <v/>
      </c>
    </row>
    <row r="801" spans="1:16" s="40" customFormat="1" ht="12.3">
      <c r="A801" s="69"/>
      <c r="B801" s="69"/>
      <c r="C801" s="70"/>
      <c r="D801" s="70"/>
      <c r="E801" s="71"/>
      <c r="F801" s="111" t="str">
        <f>IFERROR(IF(G801="","",VLOOKUP(G801,種名候補!$C$2:$D$41,2,0)),"")</f>
        <v/>
      </c>
      <c r="G801" s="72"/>
      <c r="H801" s="73"/>
      <c r="I801" s="69"/>
      <c r="J801" s="69"/>
      <c r="K801" s="74"/>
      <c r="L801" s="75"/>
      <c r="M801" s="75"/>
      <c r="N801" s="75"/>
      <c r="P801" s="329" t="str">
        <f t="shared" si="12"/>
        <v/>
      </c>
    </row>
    <row r="802" spans="1:16" s="40" customFormat="1" ht="12.3">
      <c r="A802" s="69"/>
      <c r="B802" s="69"/>
      <c r="C802" s="70"/>
      <c r="D802" s="70"/>
      <c r="E802" s="71"/>
      <c r="F802" s="111" t="str">
        <f>IFERROR(IF(G802="","",VLOOKUP(G802,種名候補!$C$2:$D$41,2,0)),"")</f>
        <v/>
      </c>
      <c r="G802" s="72"/>
      <c r="H802" s="73"/>
      <c r="I802" s="69"/>
      <c r="J802" s="69"/>
      <c r="K802" s="74"/>
      <c r="L802" s="75"/>
      <c r="M802" s="75"/>
      <c r="N802" s="75"/>
      <c r="P802" s="329" t="str">
        <f t="shared" si="12"/>
        <v/>
      </c>
    </row>
    <row r="803" spans="1:16" s="40" customFormat="1" ht="12.3">
      <c r="A803" s="69"/>
      <c r="B803" s="69"/>
      <c r="C803" s="70"/>
      <c r="D803" s="70"/>
      <c r="E803" s="71"/>
      <c r="F803" s="111" t="str">
        <f>IFERROR(IF(G803="","",VLOOKUP(G803,種名候補!$C$2:$D$41,2,0)),"")</f>
        <v/>
      </c>
      <c r="G803" s="72"/>
      <c r="H803" s="73"/>
      <c r="I803" s="69"/>
      <c r="J803" s="69"/>
      <c r="K803" s="74"/>
      <c r="L803" s="75"/>
      <c r="M803" s="75"/>
      <c r="N803" s="75"/>
      <c r="P803" s="329" t="str">
        <f t="shared" si="12"/>
        <v/>
      </c>
    </row>
    <row r="804" spans="1:16" s="40" customFormat="1" ht="12.3">
      <c r="A804" s="69"/>
      <c r="B804" s="69"/>
      <c r="C804" s="70"/>
      <c r="D804" s="70"/>
      <c r="E804" s="71"/>
      <c r="F804" s="111" t="str">
        <f>IFERROR(IF(G804="","",VLOOKUP(G804,種名候補!$C$2:$D$41,2,0)),"")</f>
        <v/>
      </c>
      <c r="G804" s="72"/>
      <c r="H804" s="73"/>
      <c r="I804" s="69"/>
      <c r="J804" s="69"/>
      <c r="K804" s="74"/>
      <c r="L804" s="75"/>
      <c r="M804" s="75"/>
      <c r="N804" s="75"/>
      <c r="P804" s="329" t="str">
        <f t="shared" si="12"/>
        <v/>
      </c>
    </row>
    <row r="805" spans="1:16" s="40" customFormat="1" ht="12.3">
      <c r="A805" s="69"/>
      <c r="B805" s="69"/>
      <c r="C805" s="70"/>
      <c r="D805" s="70"/>
      <c r="E805" s="71"/>
      <c r="F805" s="111" t="str">
        <f>IFERROR(IF(G805="","",VLOOKUP(G805,種名候補!$C$2:$D$41,2,0)),"")</f>
        <v/>
      </c>
      <c r="G805" s="72"/>
      <c r="H805" s="73"/>
      <c r="I805" s="69"/>
      <c r="J805" s="69"/>
      <c r="K805" s="74"/>
      <c r="L805" s="75"/>
      <c r="M805" s="75"/>
      <c r="N805" s="75"/>
      <c r="P805" s="329" t="str">
        <f t="shared" si="12"/>
        <v/>
      </c>
    </row>
    <row r="806" spans="1:16" s="40" customFormat="1" ht="12.3">
      <c r="A806" s="69"/>
      <c r="B806" s="69"/>
      <c r="C806" s="70"/>
      <c r="D806" s="70"/>
      <c r="E806" s="71"/>
      <c r="F806" s="111" t="str">
        <f>IFERROR(IF(G806="","",VLOOKUP(G806,種名候補!$C$2:$D$41,2,0)),"")</f>
        <v/>
      </c>
      <c r="G806" s="72"/>
      <c r="H806" s="73"/>
      <c r="I806" s="69"/>
      <c r="J806" s="69"/>
      <c r="K806" s="74"/>
      <c r="L806" s="75"/>
      <c r="M806" s="75"/>
      <c r="N806" s="75"/>
      <c r="P806" s="329" t="str">
        <f t="shared" si="12"/>
        <v/>
      </c>
    </row>
    <row r="807" spans="1:16" s="40" customFormat="1" ht="12.3">
      <c r="A807" s="69"/>
      <c r="B807" s="69"/>
      <c r="C807" s="70"/>
      <c r="D807" s="70"/>
      <c r="E807" s="71"/>
      <c r="F807" s="111" t="str">
        <f>IFERROR(IF(G807="","",VLOOKUP(G807,種名候補!$C$2:$D$41,2,0)),"")</f>
        <v/>
      </c>
      <c r="G807" s="72"/>
      <c r="H807" s="73"/>
      <c r="I807" s="69"/>
      <c r="J807" s="69"/>
      <c r="K807" s="74"/>
      <c r="L807" s="75"/>
      <c r="M807" s="75"/>
      <c r="N807" s="75"/>
      <c r="P807" s="329" t="str">
        <f t="shared" si="12"/>
        <v/>
      </c>
    </row>
    <row r="808" spans="1:16" s="40" customFormat="1" ht="12.3">
      <c r="A808" s="69"/>
      <c r="B808" s="69"/>
      <c r="C808" s="70"/>
      <c r="D808" s="70"/>
      <c r="E808" s="71"/>
      <c r="F808" s="111" t="str">
        <f>IFERROR(IF(G808="","",VLOOKUP(G808,種名候補!$C$2:$D$41,2,0)),"")</f>
        <v/>
      </c>
      <c r="G808" s="72"/>
      <c r="H808" s="73"/>
      <c r="I808" s="69"/>
      <c r="J808" s="69"/>
      <c r="K808" s="74"/>
      <c r="L808" s="75"/>
      <c r="M808" s="75"/>
      <c r="N808" s="75"/>
      <c r="P808" s="329" t="str">
        <f t="shared" si="12"/>
        <v/>
      </c>
    </row>
    <row r="809" spans="1:16" s="40" customFormat="1" ht="12.3">
      <c r="A809" s="69"/>
      <c r="B809" s="69"/>
      <c r="C809" s="70"/>
      <c r="D809" s="70"/>
      <c r="E809" s="71"/>
      <c r="F809" s="111" t="str">
        <f>IFERROR(IF(G809="","",VLOOKUP(G809,種名候補!$C$2:$D$41,2,0)),"")</f>
        <v/>
      </c>
      <c r="G809" s="72"/>
      <c r="H809" s="73"/>
      <c r="I809" s="69"/>
      <c r="J809" s="69"/>
      <c r="K809" s="74"/>
      <c r="L809" s="75"/>
      <c r="M809" s="75"/>
      <c r="N809" s="75"/>
      <c r="P809" s="329" t="str">
        <f t="shared" si="12"/>
        <v/>
      </c>
    </row>
    <row r="810" spans="1:16" s="40" customFormat="1" ht="12.3">
      <c r="A810" s="69"/>
      <c r="B810" s="69"/>
      <c r="C810" s="70"/>
      <c r="D810" s="70"/>
      <c r="E810" s="71"/>
      <c r="F810" s="111" t="str">
        <f>IFERROR(IF(G810="","",VLOOKUP(G810,種名候補!$C$2:$D$41,2,0)),"")</f>
        <v/>
      </c>
      <c r="G810" s="72"/>
      <c r="H810" s="73"/>
      <c r="I810" s="69"/>
      <c r="J810" s="69"/>
      <c r="K810" s="74"/>
      <c r="L810" s="75"/>
      <c r="M810" s="75"/>
      <c r="N810" s="75"/>
      <c r="P810" s="329" t="str">
        <f t="shared" si="12"/>
        <v/>
      </c>
    </row>
    <row r="811" spans="1:16" s="40" customFormat="1" ht="12.3">
      <c r="A811" s="69"/>
      <c r="B811" s="69"/>
      <c r="C811" s="70"/>
      <c r="D811" s="70"/>
      <c r="E811" s="71"/>
      <c r="F811" s="111" t="str">
        <f>IFERROR(IF(G811="","",VLOOKUP(G811,種名候補!$C$2:$D$41,2,0)),"")</f>
        <v/>
      </c>
      <c r="G811" s="72"/>
      <c r="H811" s="73"/>
      <c r="I811" s="69"/>
      <c r="J811" s="69"/>
      <c r="K811" s="74"/>
      <c r="L811" s="75"/>
      <c r="M811" s="75"/>
      <c r="N811" s="75"/>
      <c r="P811" s="329" t="str">
        <f t="shared" si="12"/>
        <v/>
      </c>
    </row>
    <row r="812" spans="1:16" s="40" customFormat="1" ht="12.3">
      <c r="A812" s="69"/>
      <c r="B812" s="69"/>
      <c r="C812" s="70"/>
      <c r="D812" s="70"/>
      <c r="E812" s="71"/>
      <c r="F812" s="111" t="str">
        <f>IFERROR(IF(G812="","",VLOOKUP(G812,種名候補!$C$2:$D$41,2,0)),"")</f>
        <v/>
      </c>
      <c r="G812" s="72"/>
      <c r="H812" s="73"/>
      <c r="I812" s="69"/>
      <c r="J812" s="69"/>
      <c r="K812" s="74"/>
      <c r="L812" s="75"/>
      <c r="M812" s="75"/>
      <c r="N812" s="75"/>
      <c r="P812" s="329" t="str">
        <f t="shared" si="12"/>
        <v/>
      </c>
    </row>
    <row r="813" spans="1:16" s="40" customFormat="1" ht="12.3">
      <c r="A813" s="69"/>
      <c r="B813" s="69"/>
      <c r="C813" s="70"/>
      <c r="D813" s="70"/>
      <c r="E813" s="71"/>
      <c r="F813" s="111" t="str">
        <f>IFERROR(IF(G813="","",VLOOKUP(G813,種名候補!$C$2:$D$41,2,0)),"")</f>
        <v/>
      </c>
      <c r="G813" s="72"/>
      <c r="H813" s="73"/>
      <c r="I813" s="69"/>
      <c r="J813" s="69"/>
      <c r="K813" s="74"/>
      <c r="L813" s="75"/>
      <c r="M813" s="75"/>
      <c r="N813" s="75"/>
      <c r="P813" s="329" t="str">
        <f t="shared" si="12"/>
        <v/>
      </c>
    </row>
    <row r="814" spans="1:16" s="40" customFormat="1" ht="12.3">
      <c r="A814" s="69"/>
      <c r="B814" s="69"/>
      <c r="C814" s="70"/>
      <c r="D814" s="70"/>
      <c r="E814" s="71"/>
      <c r="F814" s="111" t="str">
        <f>IFERROR(IF(G814="","",VLOOKUP(G814,種名候補!$C$2:$D$41,2,0)),"")</f>
        <v/>
      </c>
      <c r="G814" s="72"/>
      <c r="H814" s="73"/>
      <c r="I814" s="69"/>
      <c r="J814" s="69"/>
      <c r="K814" s="74"/>
      <c r="L814" s="75"/>
      <c r="M814" s="75"/>
      <c r="N814" s="75"/>
      <c r="P814" s="329" t="str">
        <f t="shared" si="12"/>
        <v/>
      </c>
    </row>
    <row r="815" spans="1:16" s="40" customFormat="1" ht="12.3">
      <c r="A815" s="69"/>
      <c r="B815" s="69"/>
      <c r="C815" s="70"/>
      <c r="D815" s="70"/>
      <c r="E815" s="71"/>
      <c r="F815" s="111" t="str">
        <f>IFERROR(IF(G815="","",VLOOKUP(G815,種名候補!$C$2:$D$41,2,0)),"")</f>
        <v/>
      </c>
      <c r="G815" s="72"/>
      <c r="H815" s="73"/>
      <c r="I815" s="69"/>
      <c r="J815" s="69"/>
      <c r="K815" s="74"/>
      <c r="L815" s="75"/>
      <c r="M815" s="75"/>
      <c r="N815" s="75"/>
      <c r="P815" s="329" t="str">
        <f t="shared" si="12"/>
        <v/>
      </c>
    </row>
    <row r="816" spans="1:16" s="40" customFormat="1" ht="12.3">
      <c r="A816" s="69"/>
      <c r="B816" s="69"/>
      <c r="C816" s="70"/>
      <c r="D816" s="70"/>
      <c r="E816" s="71"/>
      <c r="F816" s="111" t="str">
        <f>IFERROR(IF(G816="","",VLOOKUP(G816,種名候補!$C$2:$D$41,2,0)),"")</f>
        <v/>
      </c>
      <c r="G816" s="72"/>
      <c r="H816" s="73"/>
      <c r="I816" s="69"/>
      <c r="J816" s="69"/>
      <c r="K816" s="74"/>
      <c r="L816" s="75"/>
      <c r="M816" s="75"/>
      <c r="N816" s="75"/>
      <c r="P816" s="329" t="str">
        <f t="shared" si="12"/>
        <v/>
      </c>
    </row>
    <row r="817" spans="1:16" s="40" customFormat="1" ht="12.3">
      <c r="A817" s="69"/>
      <c r="B817" s="69"/>
      <c r="C817" s="70"/>
      <c r="D817" s="70"/>
      <c r="E817" s="71"/>
      <c r="F817" s="111" t="str">
        <f>IFERROR(IF(G817="","",VLOOKUP(G817,種名候補!$C$2:$D$41,2,0)),"")</f>
        <v/>
      </c>
      <c r="G817" s="72"/>
      <c r="H817" s="73"/>
      <c r="I817" s="69"/>
      <c r="J817" s="69"/>
      <c r="K817" s="74"/>
      <c r="L817" s="75"/>
      <c r="M817" s="75"/>
      <c r="N817" s="75"/>
      <c r="P817" s="329" t="str">
        <f t="shared" si="12"/>
        <v/>
      </c>
    </row>
    <row r="818" spans="1:16" s="40" customFormat="1" ht="12.3">
      <c r="A818" s="69"/>
      <c r="B818" s="69"/>
      <c r="C818" s="70"/>
      <c r="D818" s="70"/>
      <c r="E818" s="71"/>
      <c r="F818" s="111" t="str">
        <f>IFERROR(IF(G818="","",VLOOKUP(G818,種名候補!$C$2:$D$41,2,0)),"")</f>
        <v/>
      </c>
      <c r="G818" s="72"/>
      <c r="H818" s="73"/>
      <c r="I818" s="69"/>
      <c r="J818" s="69"/>
      <c r="K818" s="74"/>
      <c r="L818" s="75"/>
      <c r="M818" s="75"/>
      <c r="N818" s="75"/>
      <c r="P818" s="329" t="str">
        <f t="shared" si="12"/>
        <v/>
      </c>
    </row>
    <row r="819" spans="1:16" s="40" customFormat="1" ht="12.3">
      <c r="A819" s="69"/>
      <c r="B819" s="69"/>
      <c r="C819" s="70"/>
      <c r="D819" s="70"/>
      <c r="E819" s="71"/>
      <c r="F819" s="111" t="str">
        <f>IFERROR(IF(G819="","",VLOOKUP(G819,種名候補!$C$2:$D$41,2,0)),"")</f>
        <v/>
      </c>
      <c r="G819" s="72"/>
      <c r="H819" s="73"/>
      <c r="I819" s="69"/>
      <c r="J819" s="69"/>
      <c r="K819" s="74"/>
      <c r="L819" s="75"/>
      <c r="M819" s="75"/>
      <c r="N819" s="75"/>
      <c r="P819" s="329" t="str">
        <f t="shared" si="12"/>
        <v/>
      </c>
    </row>
    <row r="820" spans="1:16" s="40" customFormat="1" ht="12.3">
      <c r="A820" s="69"/>
      <c r="B820" s="69"/>
      <c r="C820" s="70"/>
      <c r="D820" s="70"/>
      <c r="E820" s="71"/>
      <c r="F820" s="111" t="str">
        <f>IFERROR(IF(G820="","",VLOOKUP(G820,種名候補!$C$2:$D$41,2,0)),"")</f>
        <v/>
      </c>
      <c r="G820" s="72"/>
      <c r="H820" s="73"/>
      <c r="I820" s="69"/>
      <c r="J820" s="69"/>
      <c r="K820" s="74"/>
      <c r="L820" s="75"/>
      <c r="M820" s="75"/>
      <c r="N820" s="75"/>
      <c r="P820" s="329" t="str">
        <f t="shared" si="12"/>
        <v/>
      </c>
    </row>
    <row r="821" spans="1:16" s="40" customFormat="1" ht="12.3">
      <c r="A821" s="69"/>
      <c r="B821" s="69"/>
      <c r="C821" s="70"/>
      <c r="D821" s="70"/>
      <c r="E821" s="71"/>
      <c r="F821" s="111" t="str">
        <f>IFERROR(IF(G821="","",VLOOKUP(G821,種名候補!$C$2:$D$41,2,0)),"")</f>
        <v/>
      </c>
      <c r="G821" s="72"/>
      <c r="H821" s="73"/>
      <c r="I821" s="69"/>
      <c r="J821" s="69"/>
      <c r="K821" s="74"/>
      <c r="L821" s="75"/>
      <c r="M821" s="75"/>
      <c r="N821" s="75"/>
      <c r="P821" s="329" t="str">
        <f t="shared" si="12"/>
        <v/>
      </c>
    </row>
    <row r="822" spans="1:16" s="40" customFormat="1" ht="12.3">
      <c r="A822" s="69"/>
      <c r="B822" s="69"/>
      <c r="C822" s="70"/>
      <c r="D822" s="70"/>
      <c r="E822" s="71"/>
      <c r="F822" s="111" t="str">
        <f>IFERROR(IF(G822="","",VLOOKUP(G822,種名候補!$C$2:$D$41,2,0)),"")</f>
        <v/>
      </c>
      <c r="G822" s="72"/>
      <c r="H822" s="73"/>
      <c r="I822" s="69"/>
      <c r="J822" s="69"/>
      <c r="K822" s="74"/>
      <c r="L822" s="75"/>
      <c r="M822" s="75"/>
      <c r="N822" s="75"/>
      <c r="P822" s="329" t="str">
        <f t="shared" si="12"/>
        <v/>
      </c>
    </row>
    <row r="823" spans="1:16" s="40" customFormat="1" ht="12.3">
      <c r="A823" s="69"/>
      <c r="B823" s="69"/>
      <c r="C823" s="70"/>
      <c r="D823" s="70"/>
      <c r="E823" s="71"/>
      <c r="F823" s="111" t="str">
        <f>IFERROR(IF(G823="","",VLOOKUP(G823,種名候補!$C$2:$D$41,2,0)),"")</f>
        <v/>
      </c>
      <c r="G823" s="72"/>
      <c r="H823" s="73"/>
      <c r="I823" s="69"/>
      <c r="J823" s="69"/>
      <c r="K823" s="74"/>
      <c r="L823" s="75"/>
      <c r="M823" s="75"/>
      <c r="N823" s="75"/>
      <c r="P823" s="329" t="str">
        <f t="shared" si="12"/>
        <v/>
      </c>
    </row>
    <row r="824" spans="1:16" s="40" customFormat="1" ht="12.3">
      <c r="A824" s="69"/>
      <c r="B824" s="69"/>
      <c r="C824" s="70"/>
      <c r="D824" s="70"/>
      <c r="E824" s="71"/>
      <c r="F824" s="111" t="str">
        <f>IFERROR(IF(G824="","",VLOOKUP(G824,種名候補!$C$2:$D$41,2,0)),"")</f>
        <v/>
      </c>
      <c r="G824" s="72"/>
      <c r="H824" s="73"/>
      <c r="I824" s="69"/>
      <c r="J824" s="69"/>
      <c r="K824" s="74"/>
      <c r="L824" s="75"/>
      <c r="M824" s="75"/>
      <c r="N824" s="75"/>
      <c r="P824" s="329" t="str">
        <f t="shared" si="12"/>
        <v/>
      </c>
    </row>
    <row r="825" spans="1:16" s="40" customFormat="1" ht="12.3">
      <c r="A825" s="69"/>
      <c r="B825" s="69"/>
      <c r="C825" s="70"/>
      <c r="D825" s="70"/>
      <c r="E825" s="71"/>
      <c r="F825" s="111" t="str">
        <f>IFERROR(IF(G825="","",VLOOKUP(G825,種名候補!$C$2:$D$41,2,0)),"")</f>
        <v/>
      </c>
      <c r="G825" s="72"/>
      <c r="H825" s="73"/>
      <c r="I825" s="69"/>
      <c r="J825" s="69"/>
      <c r="K825" s="74"/>
      <c r="L825" s="75"/>
      <c r="M825" s="75"/>
      <c r="N825" s="75"/>
      <c r="P825" s="329" t="str">
        <f t="shared" si="12"/>
        <v/>
      </c>
    </row>
    <row r="826" spans="1:16" s="40" customFormat="1" ht="12.3">
      <c r="A826" s="69"/>
      <c r="B826" s="69"/>
      <c r="C826" s="70"/>
      <c r="D826" s="70"/>
      <c r="E826" s="71"/>
      <c r="F826" s="111" t="str">
        <f>IFERROR(IF(G826="","",VLOOKUP(G826,種名候補!$C$2:$D$41,2,0)),"")</f>
        <v/>
      </c>
      <c r="G826" s="72"/>
      <c r="H826" s="73"/>
      <c r="I826" s="69"/>
      <c r="J826" s="69"/>
      <c r="K826" s="74"/>
      <c r="L826" s="75"/>
      <c r="M826" s="75"/>
      <c r="N826" s="75"/>
      <c r="P826" s="329" t="str">
        <f t="shared" si="12"/>
        <v/>
      </c>
    </row>
    <row r="827" spans="1:16" s="40" customFormat="1" ht="12.3">
      <c r="A827" s="69"/>
      <c r="B827" s="69"/>
      <c r="C827" s="70"/>
      <c r="D827" s="70"/>
      <c r="E827" s="71"/>
      <c r="F827" s="111" t="str">
        <f>IFERROR(IF(G827="","",VLOOKUP(G827,種名候補!$C$2:$D$41,2,0)),"")</f>
        <v/>
      </c>
      <c r="G827" s="72"/>
      <c r="H827" s="73"/>
      <c r="I827" s="69"/>
      <c r="J827" s="69"/>
      <c r="K827" s="74"/>
      <c r="L827" s="75"/>
      <c r="M827" s="75"/>
      <c r="N827" s="75"/>
      <c r="P827" s="329" t="str">
        <f t="shared" si="12"/>
        <v/>
      </c>
    </row>
    <row r="828" spans="1:16" s="40" customFormat="1" ht="12.3">
      <c r="A828" s="69"/>
      <c r="B828" s="69"/>
      <c r="C828" s="70"/>
      <c r="D828" s="70"/>
      <c r="E828" s="71"/>
      <c r="F828" s="111" t="str">
        <f>IFERROR(IF(G828="","",VLOOKUP(G828,種名候補!$C$2:$D$41,2,0)),"")</f>
        <v/>
      </c>
      <c r="G828" s="72"/>
      <c r="H828" s="73"/>
      <c r="I828" s="69"/>
      <c r="J828" s="69"/>
      <c r="K828" s="74"/>
      <c r="L828" s="75"/>
      <c r="M828" s="75"/>
      <c r="N828" s="75"/>
      <c r="P828" s="329" t="str">
        <f t="shared" si="12"/>
        <v/>
      </c>
    </row>
    <row r="829" spans="1:16" s="40" customFormat="1" ht="12.3">
      <c r="A829" s="69"/>
      <c r="B829" s="69"/>
      <c r="C829" s="70"/>
      <c r="D829" s="70"/>
      <c r="E829" s="71"/>
      <c r="F829" s="111" t="str">
        <f>IFERROR(IF(G829="","",VLOOKUP(G829,種名候補!$C$2:$D$41,2,0)),"")</f>
        <v/>
      </c>
      <c r="G829" s="72"/>
      <c r="H829" s="73"/>
      <c r="I829" s="69"/>
      <c r="J829" s="69"/>
      <c r="K829" s="74"/>
      <c r="L829" s="75"/>
      <c r="M829" s="75"/>
      <c r="N829" s="75"/>
      <c r="P829" s="329" t="str">
        <f t="shared" si="12"/>
        <v/>
      </c>
    </row>
    <row r="830" spans="1:16" s="40" customFormat="1" ht="12.3">
      <c r="A830" s="69"/>
      <c r="B830" s="69"/>
      <c r="C830" s="70"/>
      <c r="D830" s="70"/>
      <c r="E830" s="71"/>
      <c r="F830" s="111" t="str">
        <f>IFERROR(IF(G830="","",VLOOKUP(G830,種名候補!$C$2:$D$41,2,0)),"")</f>
        <v/>
      </c>
      <c r="G830" s="72"/>
      <c r="H830" s="73"/>
      <c r="I830" s="69"/>
      <c r="J830" s="69"/>
      <c r="K830" s="74"/>
      <c r="L830" s="75"/>
      <c r="M830" s="75"/>
      <c r="N830" s="75"/>
      <c r="P830" s="329" t="str">
        <f t="shared" si="12"/>
        <v/>
      </c>
    </row>
    <row r="831" spans="1:16" s="40" customFormat="1" ht="12.3">
      <c r="A831" s="69"/>
      <c r="B831" s="69"/>
      <c r="C831" s="70"/>
      <c r="D831" s="70"/>
      <c r="E831" s="71"/>
      <c r="F831" s="111" t="str">
        <f>IFERROR(IF(G831="","",VLOOKUP(G831,種名候補!$C$2:$D$41,2,0)),"")</f>
        <v/>
      </c>
      <c r="G831" s="72"/>
      <c r="H831" s="73"/>
      <c r="I831" s="69"/>
      <c r="J831" s="69"/>
      <c r="K831" s="74"/>
      <c r="L831" s="75"/>
      <c r="M831" s="75"/>
      <c r="N831" s="75"/>
      <c r="P831" s="329" t="str">
        <f t="shared" si="12"/>
        <v/>
      </c>
    </row>
    <row r="832" spans="1:16" s="40" customFormat="1" ht="12.3">
      <c r="A832" s="69"/>
      <c r="B832" s="69"/>
      <c r="C832" s="70"/>
      <c r="D832" s="70"/>
      <c r="E832" s="71"/>
      <c r="F832" s="111" t="str">
        <f>IFERROR(IF(G832="","",VLOOKUP(G832,種名候補!$C$2:$D$41,2,0)),"")</f>
        <v/>
      </c>
      <c r="G832" s="72"/>
      <c r="H832" s="73"/>
      <c r="I832" s="69"/>
      <c r="J832" s="69"/>
      <c r="K832" s="74"/>
      <c r="L832" s="75"/>
      <c r="M832" s="75"/>
      <c r="N832" s="75"/>
      <c r="P832" s="329" t="str">
        <f t="shared" si="12"/>
        <v/>
      </c>
    </row>
    <row r="833" spans="1:16" s="40" customFormat="1" ht="12.3">
      <c r="A833" s="69"/>
      <c r="B833" s="69"/>
      <c r="C833" s="70"/>
      <c r="D833" s="70"/>
      <c r="E833" s="71"/>
      <c r="F833" s="111" t="str">
        <f>IFERROR(IF(G833="","",VLOOKUP(G833,種名候補!$C$2:$D$41,2,0)),"")</f>
        <v/>
      </c>
      <c r="G833" s="72"/>
      <c r="H833" s="73"/>
      <c r="I833" s="69"/>
      <c r="J833" s="69"/>
      <c r="K833" s="74"/>
      <c r="L833" s="75"/>
      <c r="M833" s="75"/>
      <c r="N833" s="75"/>
      <c r="P833" s="329" t="str">
        <f t="shared" si="12"/>
        <v/>
      </c>
    </row>
    <row r="834" spans="1:16" s="40" customFormat="1" ht="12.3">
      <c r="A834" s="69"/>
      <c r="B834" s="69"/>
      <c r="C834" s="70"/>
      <c r="D834" s="70"/>
      <c r="E834" s="71"/>
      <c r="F834" s="111" t="str">
        <f>IFERROR(IF(G834="","",VLOOKUP(G834,種名候補!$C$2:$D$41,2,0)),"")</f>
        <v/>
      </c>
      <c r="G834" s="72"/>
      <c r="H834" s="73"/>
      <c r="I834" s="69"/>
      <c r="J834" s="69"/>
      <c r="K834" s="74"/>
      <c r="L834" s="75"/>
      <c r="M834" s="75"/>
      <c r="N834" s="75"/>
      <c r="P834" s="329" t="str">
        <f t="shared" si="12"/>
        <v/>
      </c>
    </row>
    <row r="835" spans="1:16" s="40" customFormat="1" ht="12.3">
      <c r="A835" s="69"/>
      <c r="B835" s="69"/>
      <c r="C835" s="70"/>
      <c r="D835" s="70"/>
      <c r="E835" s="71"/>
      <c r="F835" s="111" t="str">
        <f>IFERROR(IF(G835="","",VLOOKUP(G835,種名候補!$C$2:$D$41,2,0)),"")</f>
        <v/>
      </c>
      <c r="G835" s="72"/>
      <c r="H835" s="73"/>
      <c r="I835" s="69"/>
      <c r="J835" s="69"/>
      <c r="K835" s="74"/>
      <c r="L835" s="75"/>
      <c r="M835" s="75"/>
      <c r="N835" s="75"/>
      <c r="P835" s="329" t="str">
        <f t="shared" si="12"/>
        <v/>
      </c>
    </row>
    <row r="836" spans="1:16" s="40" customFormat="1" ht="12.3">
      <c r="A836" s="69"/>
      <c r="B836" s="69"/>
      <c r="C836" s="70"/>
      <c r="D836" s="70"/>
      <c r="E836" s="71"/>
      <c r="F836" s="111" t="str">
        <f>IFERROR(IF(G836="","",VLOOKUP(G836,種名候補!$C$2:$D$41,2,0)),"")</f>
        <v/>
      </c>
      <c r="G836" s="72"/>
      <c r="H836" s="73"/>
      <c r="I836" s="69"/>
      <c r="J836" s="69"/>
      <c r="K836" s="74"/>
      <c r="L836" s="75"/>
      <c r="M836" s="75"/>
      <c r="N836" s="75"/>
      <c r="P836" s="329" t="str">
        <f t="shared" si="12"/>
        <v/>
      </c>
    </row>
    <row r="837" spans="1:16" s="40" customFormat="1" ht="12.3">
      <c r="A837" s="69"/>
      <c r="B837" s="69"/>
      <c r="C837" s="70"/>
      <c r="D837" s="70"/>
      <c r="E837" s="71"/>
      <c r="F837" s="111" t="str">
        <f>IFERROR(IF(G837="","",VLOOKUP(G837,種名候補!$C$2:$D$41,2,0)),"")</f>
        <v/>
      </c>
      <c r="G837" s="72"/>
      <c r="H837" s="73"/>
      <c r="I837" s="69"/>
      <c r="J837" s="69"/>
      <c r="K837" s="74"/>
      <c r="L837" s="75"/>
      <c r="M837" s="75"/>
      <c r="N837" s="75"/>
      <c r="P837" s="329" t="str">
        <f t="shared" si="12"/>
        <v/>
      </c>
    </row>
    <row r="838" spans="1:16" s="40" customFormat="1" ht="12.3">
      <c r="A838" s="69"/>
      <c r="B838" s="69"/>
      <c r="C838" s="70"/>
      <c r="D838" s="70"/>
      <c r="E838" s="71"/>
      <c r="F838" s="111" t="str">
        <f>IFERROR(IF(G838="","",VLOOKUP(G838,種名候補!$C$2:$D$41,2,0)),"")</f>
        <v/>
      </c>
      <c r="G838" s="72"/>
      <c r="H838" s="73"/>
      <c r="I838" s="69"/>
      <c r="J838" s="69"/>
      <c r="K838" s="74"/>
      <c r="L838" s="75"/>
      <c r="M838" s="75"/>
      <c r="N838" s="75"/>
      <c r="P838" s="329" t="str">
        <f t="shared" si="12"/>
        <v/>
      </c>
    </row>
    <row r="839" spans="1:16" s="40" customFormat="1" ht="12.3">
      <c r="A839" s="69"/>
      <c r="B839" s="69"/>
      <c r="C839" s="70"/>
      <c r="D839" s="70"/>
      <c r="E839" s="71"/>
      <c r="F839" s="111" t="str">
        <f>IFERROR(IF(G839="","",VLOOKUP(G839,種名候補!$C$2:$D$41,2,0)),"")</f>
        <v/>
      </c>
      <c r="G839" s="72"/>
      <c r="H839" s="73"/>
      <c r="I839" s="69"/>
      <c r="J839" s="69"/>
      <c r="K839" s="74"/>
      <c r="L839" s="75"/>
      <c r="M839" s="75"/>
      <c r="N839" s="75"/>
      <c r="P839" s="329" t="str">
        <f t="shared" si="12"/>
        <v/>
      </c>
    </row>
    <row r="840" spans="1:16" s="40" customFormat="1" ht="12.3">
      <c r="A840" s="69"/>
      <c r="B840" s="69"/>
      <c r="C840" s="70"/>
      <c r="D840" s="70"/>
      <c r="E840" s="71"/>
      <c r="F840" s="111" t="str">
        <f>IFERROR(IF(G840="","",VLOOKUP(G840,種名候補!$C$2:$D$41,2,0)),"")</f>
        <v/>
      </c>
      <c r="G840" s="72"/>
      <c r="H840" s="73"/>
      <c r="I840" s="69"/>
      <c r="J840" s="69"/>
      <c r="K840" s="74"/>
      <c r="L840" s="75"/>
      <c r="M840" s="75"/>
      <c r="N840" s="75"/>
      <c r="P840" s="329" t="str">
        <f t="shared" si="12"/>
        <v/>
      </c>
    </row>
    <row r="841" spans="1:16" s="40" customFormat="1" ht="12.3">
      <c r="A841" s="69"/>
      <c r="B841" s="69"/>
      <c r="C841" s="70"/>
      <c r="D841" s="70"/>
      <c r="E841" s="71"/>
      <c r="F841" s="111" t="str">
        <f>IFERROR(IF(G841="","",VLOOKUP(G841,種名候補!$C$2:$D$41,2,0)),"")</f>
        <v/>
      </c>
      <c r="G841" s="72"/>
      <c r="H841" s="73"/>
      <c r="I841" s="69"/>
      <c r="J841" s="69"/>
      <c r="K841" s="74"/>
      <c r="L841" s="75"/>
      <c r="M841" s="75"/>
      <c r="N841" s="75"/>
      <c r="P841" s="329" t="str">
        <f t="shared" si="12"/>
        <v/>
      </c>
    </row>
    <row r="842" spans="1:16" s="40" customFormat="1" ht="12.3">
      <c r="A842" s="69"/>
      <c r="B842" s="69"/>
      <c r="C842" s="70"/>
      <c r="D842" s="70"/>
      <c r="E842" s="71"/>
      <c r="F842" s="111" t="str">
        <f>IFERROR(IF(G842="","",VLOOKUP(G842,種名候補!$C$2:$D$41,2,0)),"")</f>
        <v/>
      </c>
      <c r="G842" s="72"/>
      <c r="H842" s="73"/>
      <c r="I842" s="69"/>
      <c r="J842" s="69"/>
      <c r="K842" s="74"/>
      <c r="L842" s="75"/>
      <c r="M842" s="75"/>
      <c r="N842" s="75"/>
      <c r="P842" s="329" t="str">
        <f t="shared" ref="P842:P905" si="13">IF(COUNTA(A842:E842,G842:J842)=0,"",IF(OR(COUNTA(A842:E842,G842,I842)&lt;7,AND(HOUR(E842)=0,MINUTE(E842)=0)),1,0))</f>
        <v/>
      </c>
    </row>
    <row r="843" spans="1:16" s="40" customFormat="1" ht="12.3">
      <c r="A843" s="69"/>
      <c r="B843" s="69"/>
      <c r="C843" s="70"/>
      <c r="D843" s="70"/>
      <c r="E843" s="71"/>
      <c r="F843" s="111" t="str">
        <f>IFERROR(IF(G843="","",VLOOKUP(G843,種名候補!$C$2:$D$41,2,0)),"")</f>
        <v/>
      </c>
      <c r="G843" s="72"/>
      <c r="H843" s="73"/>
      <c r="I843" s="69"/>
      <c r="J843" s="69"/>
      <c r="K843" s="74"/>
      <c r="L843" s="75"/>
      <c r="M843" s="75"/>
      <c r="N843" s="75"/>
      <c r="P843" s="329" t="str">
        <f t="shared" si="13"/>
        <v/>
      </c>
    </row>
    <row r="844" spans="1:16" s="40" customFormat="1" ht="12.3">
      <c r="A844" s="69"/>
      <c r="B844" s="69"/>
      <c r="C844" s="70"/>
      <c r="D844" s="70"/>
      <c r="E844" s="71"/>
      <c r="F844" s="111" t="str">
        <f>IFERROR(IF(G844="","",VLOOKUP(G844,種名候補!$C$2:$D$41,2,0)),"")</f>
        <v/>
      </c>
      <c r="G844" s="72"/>
      <c r="H844" s="73"/>
      <c r="I844" s="69"/>
      <c r="J844" s="69"/>
      <c r="K844" s="74"/>
      <c r="L844" s="75"/>
      <c r="M844" s="75"/>
      <c r="N844" s="75"/>
      <c r="P844" s="329" t="str">
        <f t="shared" si="13"/>
        <v/>
      </c>
    </row>
    <row r="845" spans="1:16" s="40" customFormat="1" ht="12.3">
      <c r="A845" s="69"/>
      <c r="B845" s="69"/>
      <c r="C845" s="70"/>
      <c r="D845" s="70"/>
      <c r="E845" s="71"/>
      <c r="F845" s="111" t="str">
        <f>IFERROR(IF(G845="","",VLOOKUP(G845,種名候補!$C$2:$D$41,2,0)),"")</f>
        <v/>
      </c>
      <c r="G845" s="72"/>
      <c r="H845" s="73"/>
      <c r="I845" s="69"/>
      <c r="J845" s="69"/>
      <c r="K845" s="74"/>
      <c r="L845" s="75"/>
      <c r="M845" s="75"/>
      <c r="N845" s="75"/>
      <c r="P845" s="329" t="str">
        <f t="shared" si="13"/>
        <v/>
      </c>
    </row>
    <row r="846" spans="1:16" s="40" customFormat="1" ht="12.3">
      <c r="A846" s="69"/>
      <c r="B846" s="69"/>
      <c r="C846" s="70"/>
      <c r="D846" s="70"/>
      <c r="E846" s="71"/>
      <c r="F846" s="111" t="str">
        <f>IFERROR(IF(G846="","",VLOOKUP(G846,種名候補!$C$2:$D$41,2,0)),"")</f>
        <v/>
      </c>
      <c r="G846" s="72"/>
      <c r="H846" s="73"/>
      <c r="I846" s="69"/>
      <c r="J846" s="69"/>
      <c r="K846" s="74"/>
      <c r="L846" s="75"/>
      <c r="M846" s="75"/>
      <c r="N846" s="75"/>
      <c r="P846" s="329" t="str">
        <f t="shared" si="13"/>
        <v/>
      </c>
    </row>
    <row r="847" spans="1:16" s="40" customFormat="1" ht="12.3">
      <c r="A847" s="69"/>
      <c r="B847" s="69"/>
      <c r="C847" s="70"/>
      <c r="D847" s="70"/>
      <c r="E847" s="71"/>
      <c r="F847" s="111" t="str">
        <f>IFERROR(IF(G847="","",VLOOKUP(G847,種名候補!$C$2:$D$41,2,0)),"")</f>
        <v/>
      </c>
      <c r="G847" s="72"/>
      <c r="H847" s="73"/>
      <c r="I847" s="69"/>
      <c r="J847" s="69"/>
      <c r="K847" s="74"/>
      <c r="L847" s="75"/>
      <c r="M847" s="75"/>
      <c r="N847" s="75"/>
      <c r="P847" s="329" t="str">
        <f t="shared" si="13"/>
        <v/>
      </c>
    </row>
    <row r="848" spans="1:16" s="40" customFormat="1" ht="12.3">
      <c r="A848" s="69"/>
      <c r="B848" s="69"/>
      <c r="C848" s="70"/>
      <c r="D848" s="70"/>
      <c r="E848" s="71"/>
      <c r="F848" s="111" t="str">
        <f>IFERROR(IF(G848="","",VLOOKUP(G848,種名候補!$C$2:$D$41,2,0)),"")</f>
        <v/>
      </c>
      <c r="G848" s="72"/>
      <c r="H848" s="73"/>
      <c r="I848" s="69"/>
      <c r="J848" s="69"/>
      <c r="K848" s="74"/>
      <c r="L848" s="75"/>
      <c r="M848" s="75"/>
      <c r="N848" s="75"/>
      <c r="P848" s="329" t="str">
        <f t="shared" si="13"/>
        <v/>
      </c>
    </row>
    <row r="849" spans="1:16" s="40" customFormat="1" ht="12.3">
      <c r="A849" s="69"/>
      <c r="B849" s="69"/>
      <c r="C849" s="70"/>
      <c r="D849" s="70"/>
      <c r="E849" s="71"/>
      <c r="F849" s="111" t="str">
        <f>IFERROR(IF(G849="","",VLOOKUP(G849,種名候補!$C$2:$D$41,2,0)),"")</f>
        <v/>
      </c>
      <c r="G849" s="72"/>
      <c r="H849" s="73"/>
      <c r="I849" s="69"/>
      <c r="J849" s="69"/>
      <c r="K849" s="74"/>
      <c r="L849" s="75"/>
      <c r="M849" s="75"/>
      <c r="N849" s="75"/>
      <c r="P849" s="329" t="str">
        <f t="shared" si="13"/>
        <v/>
      </c>
    </row>
    <row r="850" spans="1:16" s="40" customFormat="1" ht="12.3">
      <c r="A850" s="69"/>
      <c r="B850" s="69"/>
      <c r="C850" s="70"/>
      <c r="D850" s="70"/>
      <c r="E850" s="71"/>
      <c r="F850" s="111" t="str">
        <f>IFERROR(IF(G850="","",VLOOKUP(G850,種名候補!$C$2:$D$41,2,0)),"")</f>
        <v/>
      </c>
      <c r="G850" s="72"/>
      <c r="H850" s="73"/>
      <c r="I850" s="69"/>
      <c r="J850" s="69"/>
      <c r="K850" s="74"/>
      <c r="L850" s="75"/>
      <c r="M850" s="75"/>
      <c r="N850" s="75"/>
      <c r="P850" s="329" t="str">
        <f t="shared" si="13"/>
        <v/>
      </c>
    </row>
    <row r="851" spans="1:16" s="40" customFormat="1" ht="12.3">
      <c r="A851" s="69"/>
      <c r="B851" s="69"/>
      <c r="C851" s="70"/>
      <c r="D851" s="70"/>
      <c r="E851" s="71"/>
      <c r="F851" s="111" t="str">
        <f>IFERROR(IF(G851="","",VLOOKUP(G851,種名候補!$C$2:$D$41,2,0)),"")</f>
        <v/>
      </c>
      <c r="G851" s="72"/>
      <c r="H851" s="73"/>
      <c r="I851" s="69"/>
      <c r="J851" s="69"/>
      <c r="K851" s="74"/>
      <c r="L851" s="75"/>
      <c r="M851" s="75"/>
      <c r="N851" s="75"/>
      <c r="P851" s="329" t="str">
        <f t="shared" si="13"/>
        <v/>
      </c>
    </row>
    <row r="852" spans="1:16" s="40" customFormat="1" ht="12.3">
      <c r="A852" s="69"/>
      <c r="B852" s="69"/>
      <c r="C852" s="70"/>
      <c r="D852" s="70"/>
      <c r="E852" s="71"/>
      <c r="F852" s="111" t="str">
        <f>IFERROR(IF(G852="","",VLOOKUP(G852,種名候補!$C$2:$D$41,2,0)),"")</f>
        <v/>
      </c>
      <c r="G852" s="72"/>
      <c r="H852" s="73"/>
      <c r="I852" s="69"/>
      <c r="J852" s="69"/>
      <c r="K852" s="74"/>
      <c r="L852" s="75"/>
      <c r="M852" s="75"/>
      <c r="N852" s="75"/>
      <c r="P852" s="329" t="str">
        <f t="shared" si="13"/>
        <v/>
      </c>
    </row>
    <row r="853" spans="1:16" s="40" customFormat="1" ht="12.3">
      <c r="A853" s="69"/>
      <c r="B853" s="69"/>
      <c r="C853" s="70"/>
      <c r="D853" s="70"/>
      <c r="E853" s="71"/>
      <c r="F853" s="111" t="str">
        <f>IFERROR(IF(G853="","",VLOOKUP(G853,種名候補!$C$2:$D$41,2,0)),"")</f>
        <v/>
      </c>
      <c r="G853" s="72"/>
      <c r="H853" s="73"/>
      <c r="I853" s="69"/>
      <c r="J853" s="69"/>
      <c r="K853" s="74"/>
      <c r="L853" s="75"/>
      <c r="M853" s="75"/>
      <c r="N853" s="75"/>
      <c r="P853" s="329" t="str">
        <f t="shared" si="13"/>
        <v/>
      </c>
    </row>
    <row r="854" spans="1:16" s="40" customFormat="1" ht="12.3">
      <c r="A854" s="69"/>
      <c r="B854" s="69"/>
      <c r="C854" s="70"/>
      <c r="D854" s="70"/>
      <c r="E854" s="71"/>
      <c r="F854" s="111" t="str">
        <f>IFERROR(IF(G854="","",VLOOKUP(G854,種名候補!$C$2:$D$41,2,0)),"")</f>
        <v/>
      </c>
      <c r="G854" s="72"/>
      <c r="H854" s="73"/>
      <c r="I854" s="69"/>
      <c r="J854" s="69"/>
      <c r="K854" s="74"/>
      <c r="L854" s="75"/>
      <c r="M854" s="75"/>
      <c r="N854" s="75"/>
      <c r="P854" s="329" t="str">
        <f t="shared" si="13"/>
        <v/>
      </c>
    </row>
    <row r="855" spans="1:16" s="40" customFormat="1" ht="12.3">
      <c r="A855" s="69"/>
      <c r="B855" s="69"/>
      <c r="C855" s="70"/>
      <c r="D855" s="70"/>
      <c r="E855" s="71"/>
      <c r="F855" s="111" t="str">
        <f>IFERROR(IF(G855="","",VLOOKUP(G855,種名候補!$C$2:$D$41,2,0)),"")</f>
        <v/>
      </c>
      <c r="G855" s="72"/>
      <c r="H855" s="73"/>
      <c r="I855" s="69"/>
      <c r="J855" s="69"/>
      <c r="K855" s="74"/>
      <c r="L855" s="75"/>
      <c r="M855" s="75"/>
      <c r="N855" s="75"/>
      <c r="P855" s="329" t="str">
        <f t="shared" si="13"/>
        <v/>
      </c>
    </row>
    <row r="856" spans="1:16" s="40" customFormat="1" ht="12.3">
      <c r="A856" s="69"/>
      <c r="B856" s="69"/>
      <c r="C856" s="70"/>
      <c r="D856" s="70"/>
      <c r="E856" s="71"/>
      <c r="F856" s="111" t="str">
        <f>IFERROR(IF(G856="","",VLOOKUP(G856,種名候補!$C$2:$D$41,2,0)),"")</f>
        <v/>
      </c>
      <c r="G856" s="72"/>
      <c r="H856" s="73"/>
      <c r="I856" s="69"/>
      <c r="J856" s="69"/>
      <c r="K856" s="74"/>
      <c r="L856" s="75"/>
      <c r="M856" s="75"/>
      <c r="N856" s="75"/>
      <c r="P856" s="329" t="str">
        <f t="shared" si="13"/>
        <v/>
      </c>
    </row>
    <row r="857" spans="1:16" s="40" customFormat="1" ht="12.3">
      <c r="A857" s="69"/>
      <c r="B857" s="69"/>
      <c r="C857" s="70"/>
      <c r="D857" s="70"/>
      <c r="E857" s="71"/>
      <c r="F857" s="111" t="str">
        <f>IFERROR(IF(G857="","",VLOOKUP(G857,種名候補!$C$2:$D$41,2,0)),"")</f>
        <v/>
      </c>
      <c r="G857" s="72"/>
      <c r="H857" s="73"/>
      <c r="I857" s="69"/>
      <c r="J857" s="69"/>
      <c r="K857" s="74"/>
      <c r="L857" s="75"/>
      <c r="M857" s="75"/>
      <c r="N857" s="75"/>
      <c r="P857" s="329" t="str">
        <f t="shared" si="13"/>
        <v/>
      </c>
    </row>
    <row r="858" spans="1:16" s="40" customFormat="1" ht="12.3">
      <c r="A858" s="69"/>
      <c r="B858" s="69"/>
      <c r="C858" s="70"/>
      <c r="D858" s="70"/>
      <c r="E858" s="71"/>
      <c r="F858" s="111" t="str">
        <f>IFERROR(IF(G858="","",VLOOKUP(G858,種名候補!$C$2:$D$41,2,0)),"")</f>
        <v/>
      </c>
      <c r="G858" s="72"/>
      <c r="H858" s="73"/>
      <c r="I858" s="69"/>
      <c r="J858" s="69"/>
      <c r="K858" s="74"/>
      <c r="L858" s="75"/>
      <c r="M858" s="75"/>
      <c r="N858" s="75"/>
      <c r="P858" s="329" t="str">
        <f t="shared" si="13"/>
        <v/>
      </c>
    </row>
    <row r="859" spans="1:16" s="40" customFormat="1" ht="12.3">
      <c r="A859" s="69"/>
      <c r="B859" s="69"/>
      <c r="C859" s="70"/>
      <c r="D859" s="70"/>
      <c r="E859" s="71"/>
      <c r="F859" s="111" t="str">
        <f>IFERROR(IF(G859="","",VLOOKUP(G859,種名候補!$C$2:$D$41,2,0)),"")</f>
        <v/>
      </c>
      <c r="G859" s="72"/>
      <c r="H859" s="73"/>
      <c r="I859" s="69"/>
      <c r="J859" s="69"/>
      <c r="K859" s="74"/>
      <c r="L859" s="75"/>
      <c r="M859" s="75"/>
      <c r="N859" s="75"/>
      <c r="P859" s="329" t="str">
        <f t="shared" si="13"/>
        <v/>
      </c>
    </row>
    <row r="860" spans="1:16" s="40" customFormat="1" ht="12.3">
      <c r="A860" s="69"/>
      <c r="B860" s="69"/>
      <c r="C860" s="70"/>
      <c r="D860" s="70"/>
      <c r="E860" s="71"/>
      <c r="F860" s="111" t="str">
        <f>IFERROR(IF(G860="","",VLOOKUP(G860,種名候補!$C$2:$D$41,2,0)),"")</f>
        <v/>
      </c>
      <c r="G860" s="72"/>
      <c r="H860" s="73"/>
      <c r="I860" s="69"/>
      <c r="J860" s="69"/>
      <c r="K860" s="74"/>
      <c r="L860" s="75"/>
      <c r="M860" s="75"/>
      <c r="N860" s="75"/>
      <c r="P860" s="329" t="str">
        <f t="shared" si="13"/>
        <v/>
      </c>
    </row>
    <row r="861" spans="1:16" s="40" customFormat="1" ht="12.3">
      <c r="A861" s="69"/>
      <c r="B861" s="69"/>
      <c r="C861" s="70"/>
      <c r="D861" s="70"/>
      <c r="E861" s="71"/>
      <c r="F861" s="111" t="str">
        <f>IFERROR(IF(G861="","",VLOOKUP(G861,種名候補!$C$2:$D$41,2,0)),"")</f>
        <v/>
      </c>
      <c r="G861" s="72"/>
      <c r="H861" s="73"/>
      <c r="I861" s="69"/>
      <c r="J861" s="69"/>
      <c r="K861" s="74"/>
      <c r="L861" s="75"/>
      <c r="M861" s="75"/>
      <c r="N861" s="75"/>
      <c r="P861" s="329" t="str">
        <f t="shared" si="13"/>
        <v/>
      </c>
    </row>
    <row r="862" spans="1:16" s="40" customFormat="1" ht="12.3">
      <c r="A862" s="69"/>
      <c r="B862" s="69"/>
      <c r="C862" s="70"/>
      <c r="D862" s="70"/>
      <c r="E862" s="71"/>
      <c r="F862" s="111" t="str">
        <f>IFERROR(IF(G862="","",VLOOKUP(G862,種名候補!$C$2:$D$41,2,0)),"")</f>
        <v/>
      </c>
      <c r="G862" s="72"/>
      <c r="H862" s="73"/>
      <c r="I862" s="69"/>
      <c r="J862" s="69"/>
      <c r="K862" s="74"/>
      <c r="L862" s="75"/>
      <c r="M862" s="75"/>
      <c r="N862" s="75"/>
      <c r="P862" s="329" t="str">
        <f t="shared" si="13"/>
        <v/>
      </c>
    </row>
    <row r="863" spans="1:16" s="40" customFormat="1" ht="12.3">
      <c r="A863" s="69"/>
      <c r="B863" s="69"/>
      <c r="C863" s="70"/>
      <c r="D863" s="70"/>
      <c r="E863" s="71"/>
      <c r="F863" s="111" t="str">
        <f>IFERROR(IF(G863="","",VLOOKUP(G863,種名候補!$C$2:$D$41,2,0)),"")</f>
        <v/>
      </c>
      <c r="G863" s="72"/>
      <c r="H863" s="73"/>
      <c r="I863" s="69"/>
      <c r="J863" s="69"/>
      <c r="K863" s="74"/>
      <c r="L863" s="75"/>
      <c r="M863" s="75"/>
      <c r="N863" s="75"/>
      <c r="P863" s="329" t="str">
        <f t="shared" si="13"/>
        <v/>
      </c>
    </row>
    <row r="864" spans="1:16" s="40" customFormat="1" ht="12.3">
      <c r="A864" s="69"/>
      <c r="B864" s="69"/>
      <c r="C864" s="70"/>
      <c r="D864" s="70"/>
      <c r="E864" s="71"/>
      <c r="F864" s="111" t="str">
        <f>IFERROR(IF(G864="","",VLOOKUP(G864,種名候補!$C$2:$D$41,2,0)),"")</f>
        <v/>
      </c>
      <c r="G864" s="72"/>
      <c r="H864" s="73"/>
      <c r="I864" s="69"/>
      <c r="J864" s="69"/>
      <c r="K864" s="74"/>
      <c r="L864" s="75"/>
      <c r="M864" s="75"/>
      <c r="N864" s="75"/>
      <c r="P864" s="329" t="str">
        <f t="shared" si="13"/>
        <v/>
      </c>
    </row>
    <row r="865" spans="1:16" s="40" customFormat="1" ht="12.3">
      <c r="A865" s="69"/>
      <c r="B865" s="69"/>
      <c r="C865" s="70"/>
      <c r="D865" s="70"/>
      <c r="E865" s="71"/>
      <c r="F865" s="111" t="str">
        <f>IFERROR(IF(G865="","",VLOOKUP(G865,種名候補!$C$2:$D$41,2,0)),"")</f>
        <v/>
      </c>
      <c r="G865" s="72"/>
      <c r="H865" s="73"/>
      <c r="I865" s="69"/>
      <c r="J865" s="69"/>
      <c r="K865" s="74"/>
      <c r="L865" s="75"/>
      <c r="M865" s="75"/>
      <c r="N865" s="75"/>
      <c r="P865" s="329" t="str">
        <f t="shared" si="13"/>
        <v/>
      </c>
    </row>
    <row r="866" spans="1:16" s="40" customFormat="1" ht="12.3">
      <c r="A866" s="69"/>
      <c r="B866" s="69"/>
      <c r="C866" s="70"/>
      <c r="D866" s="70"/>
      <c r="E866" s="71"/>
      <c r="F866" s="111" t="str">
        <f>IFERROR(IF(G866="","",VLOOKUP(G866,種名候補!$C$2:$D$41,2,0)),"")</f>
        <v/>
      </c>
      <c r="G866" s="72"/>
      <c r="H866" s="73"/>
      <c r="I866" s="69"/>
      <c r="J866" s="69"/>
      <c r="K866" s="74"/>
      <c r="L866" s="75"/>
      <c r="M866" s="75"/>
      <c r="N866" s="75"/>
      <c r="P866" s="329" t="str">
        <f t="shared" si="13"/>
        <v/>
      </c>
    </row>
    <row r="867" spans="1:16" s="40" customFormat="1" ht="12.3">
      <c r="A867" s="69"/>
      <c r="B867" s="69"/>
      <c r="C867" s="70"/>
      <c r="D867" s="70"/>
      <c r="E867" s="71"/>
      <c r="F867" s="111" t="str">
        <f>IFERROR(IF(G867="","",VLOOKUP(G867,種名候補!$C$2:$D$41,2,0)),"")</f>
        <v/>
      </c>
      <c r="G867" s="72"/>
      <c r="H867" s="73"/>
      <c r="I867" s="69"/>
      <c r="J867" s="69"/>
      <c r="K867" s="74"/>
      <c r="L867" s="75"/>
      <c r="M867" s="75"/>
      <c r="N867" s="75"/>
      <c r="P867" s="329" t="str">
        <f t="shared" si="13"/>
        <v/>
      </c>
    </row>
    <row r="868" spans="1:16" s="40" customFormat="1" ht="12.3">
      <c r="A868" s="69"/>
      <c r="B868" s="69"/>
      <c r="C868" s="70"/>
      <c r="D868" s="70"/>
      <c r="E868" s="71"/>
      <c r="F868" s="111" t="str">
        <f>IFERROR(IF(G868="","",VLOOKUP(G868,種名候補!$C$2:$D$41,2,0)),"")</f>
        <v/>
      </c>
      <c r="G868" s="72"/>
      <c r="H868" s="73"/>
      <c r="I868" s="69"/>
      <c r="J868" s="69"/>
      <c r="K868" s="74"/>
      <c r="L868" s="75"/>
      <c r="M868" s="75"/>
      <c r="N868" s="75"/>
      <c r="P868" s="329" t="str">
        <f t="shared" si="13"/>
        <v/>
      </c>
    </row>
    <row r="869" spans="1:16" s="40" customFormat="1" ht="12.3">
      <c r="A869" s="69"/>
      <c r="B869" s="69"/>
      <c r="C869" s="70"/>
      <c r="D869" s="70"/>
      <c r="E869" s="71"/>
      <c r="F869" s="111" t="str">
        <f>IFERROR(IF(G869="","",VLOOKUP(G869,種名候補!$C$2:$D$41,2,0)),"")</f>
        <v/>
      </c>
      <c r="G869" s="72"/>
      <c r="H869" s="73"/>
      <c r="I869" s="69"/>
      <c r="J869" s="69"/>
      <c r="K869" s="74"/>
      <c r="L869" s="75"/>
      <c r="M869" s="75"/>
      <c r="N869" s="75"/>
      <c r="P869" s="329" t="str">
        <f t="shared" si="13"/>
        <v/>
      </c>
    </row>
    <row r="870" spans="1:16" s="40" customFormat="1" ht="12.3">
      <c r="A870" s="69"/>
      <c r="B870" s="69"/>
      <c r="C870" s="70"/>
      <c r="D870" s="70"/>
      <c r="E870" s="71"/>
      <c r="F870" s="111" t="str">
        <f>IFERROR(IF(G870="","",VLOOKUP(G870,種名候補!$C$2:$D$41,2,0)),"")</f>
        <v/>
      </c>
      <c r="G870" s="72"/>
      <c r="H870" s="73"/>
      <c r="I870" s="69"/>
      <c r="J870" s="69"/>
      <c r="K870" s="74"/>
      <c r="L870" s="75"/>
      <c r="M870" s="75"/>
      <c r="N870" s="75"/>
      <c r="P870" s="329" t="str">
        <f t="shared" si="13"/>
        <v/>
      </c>
    </row>
    <row r="871" spans="1:16" s="40" customFormat="1" ht="12.3">
      <c r="A871" s="69"/>
      <c r="B871" s="69"/>
      <c r="C871" s="70"/>
      <c r="D871" s="70"/>
      <c r="E871" s="71"/>
      <c r="F871" s="111" t="str">
        <f>IFERROR(IF(G871="","",VLOOKUP(G871,種名候補!$C$2:$D$41,2,0)),"")</f>
        <v/>
      </c>
      <c r="G871" s="72"/>
      <c r="H871" s="73"/>
      <c r="I871" s="69"/>
      <c r="J871" s="69"/>
      <c r="K871" s="74"/>
      <c r="L871" s="75"/>
      <c r="M871" s="75"/>
      <c r="N871" s="75"/>
      <c r="P871" s="329" t="str">
        <f t="shared" si="13"/>
        <v/>
      </c>
    </row>
    <row r="872" spans="1:16" s="40" customFormat="1" ht="12.3">
      <c r="A872" s="69"/>
      <c r="B872" s="69"/>
      <c r="C872" s="70"/>
      <c r="D872" s="70"/>
      <c r="E872" s="71"/>
      <c r="F872" s="111" t="str">
        <f>IFERROR(IF(G872="","",VLOOKUP(G872,種名候補!$C$2:$D$41,2,0)),"")</f>
        <v/>
      </c>
      <c r="G872" s="72"/>
      <c r="H872" s="73"/>
      <c r="I872" s="69"/>
      <c r="J872" s="69"/>
      <c r="K872" s="74"/>
      <c r="L872" s="75"/>
      <c r="M872" s="75"/>
      <c r="N872" s="75"/>
      <c r="P872" s="329" t="str">
        <f t="shared" si="13"/>
        <v/>
      </c>
    </row>
    <row r="873" spans="1:16" s="40" customFormat="1" ht="12.3">
      <c r="A873" s="69"/>
      <c r="B873" s="69"/>
      <c r="C873" s="70"/>
      <c r="D873" s="70"/>
      <c r="E873" s="71"/>
      <c r="F873" s="111" t="str">
        <f>IFERROR(IF(G873="","",VLOOKUP(G873,種名候補!$C$2:$D$41,2,0)),"")</f>
        <v/>
      </c>
      <c r="G873" s="72"/>
      <c r="H873" s="73"/>
      <c r="I873" s="69"/>
      <c r="J873" s="69"/>
      <c r="K873" s="74"/>
      <c r="L873" s="75"/>
      <c r="M873" s="75"/>
      <c r="N873" s="75"/>
      <c r="P873" s="329" t="str">
        <f t="shared" si="13"/>
        <v/>
      </c>
    </row>
    <row r="874" spans="1:16" s="40" customFormat="1" ht="12.3">
      <c r="A874" s="69"/>
      <c r="B874" s="69"/>
      <c r="C874" s="70"/>
      <c r="D874" s="70"/>
      <c r="E874" s="71"/>
      <c r="F874" s="111" t="str">
        <f>IFERROR(IF(G874="","",VLOOKUP(G874,種名候補!$C$2:$D$41,2,0)),"")</f>
        <v/>
      </c>
      <c r="G874" s="72"/>
      <c r="H874" s="73"/>
      <c r="I874" s="69"/>
      <c r="J874" s="69"/>
      <c r="K874" s="74"/>
      <c r="L874" s="75"/>
      <c r="M874" s="75"/>
      <c r="N874" s="75"/>
      <c r="P874" s="329" t="str">
        <f t="shared" si="13"/>
        <v/>
      </c>
    </row>
    <row r="875" spans="1:16" s="40" customFormat="1" ht="12.3">
      <c r="A875" s="69"/>
      <c r="B875" s="69"/>
      <c r="C875" s="70"/>
      <c r="D875" s="70"/>
      <c r="E875" s="71"/>
      <c r="F875" s="111" t="str">
        <f>IFERROR(IF(G875="","",VLOOKUP(G875,種名候補!$C$2:$D$41,2,0)),"")</f>
        <v/>
      </c>
      <c r="G875" s="72"/>
      <c r="H875" s="73"/>
      <c r="I875" s="69"/>
      <c r="J875" s="69"/>
      <c r="K875" s="74"/>
      <c r="L875" s="75"/>
      <c r="M875" s="75"/>
      <c r="N875" s="75"/>
      <c r="P875" s="329" t="str">
        <f t="shared" si="13"/>
        <v/>
      </c>
    </row>
    <row r="876" spans="1:16" s="40" customFormat="1" ht="12.3">
      <c r="A876" s="69"/>
      <c r="B876" s="69"/>
      <c r="C876" s="70"/>
      <c r="D876" s="70"/>
      <c r="E876" s="71"/>
      <c r="F876" s="111" t="str">
        <f>IFERROR(IF(G876="","",VLOOKUP(G876,種名候補!$C$2:$D$41,2,0)),"")</f>
        <v/>
      </c>
      <c r="G876" s="72"/>
      <c r="H876" s="73"/>
      <c r="I876" s="69"/>
      <c r="J876" s="69"/>
      <c r="K876" s="74"/>
      <c r="L876" s="75"/>
      <c r="M876" s="75"/>
      <c r="N876" s="75"/>
      <c r="P876" s="329" t="str">
        <f t="shared" si="13"/>
        <v/>
      </c>
    </row>
    <row r="877" spans="1:16" s="40" customFormat="1" ht="12.3">
      <c r="A877" s="69"/>
      <c r="B877" s="69"/>
      <c r="C877" s="70"/>
      <c r="D877" s="70"/>
      <c r="E877" s="71"/>
      <c r="F877" s="111" t="str">
        <f>IFERROR(IF(G877="","",VLOOKUP(G877,種名候補!$C$2:$D$41,2,0)),"")</f>
        <v/>
      </c>
      <c r="G877" s="72"/>
      <c r="H877" s="73"/>
      <c r="I877" s="69"/>
      <c r="J877" s="69"/>
      <c r="K877" s="74"/>
      <c r="L877" s="75"/>
      <c r="M877" s="75"/>
      <c r="N877" s="75"/>
      <c r="P877" s="329" t="str">
        <f t="shared" si="13"/>
        <v/>
      </c>
    </row>
    <row r="878" spans="1:16" s="40" customFormat="1" ht="12.3">
      <c r="A878" s="69"/>
      <c r="B878" s="69"/>
      <c r="C878" s="70"/>
      <c r="D878" s="70"/>
      <c r="E878" s="71"/>
      <c r="F878" s="111" t="str">
        <f>IFERROR(IF(G878="","",VLOOKUP(G878,種名候補!$C$2:$D$41,2,0)),"")</f>
        <v/>
      </c>
      <c r="G878" s="72"/>
      <c r="H878" s="73"/>
      <c r="I878" s="69"/>
      <c r="J878" s="69"/>
      <c r="K878" s="74"/>
      <c r="L878" s="75"/>
      <c r="M878" s="75"/>
      <c r="N878" s="75"/>
      <c r="P878" s="329" t="str">
        <f t="shared" si="13"/>
        <v/>
      </c>
    </row>
    <row r="879" spans="1:16" s="40" customFormat="1" ht="12.3">
      <c r="A879" s="69"/>
      <c r="B879" s="69"/>
      <c r="C879" s="70"/>
      <c r="D879" s="70"/>
      <c r="E879" s="71"/>
      <c r="F879" s="111" t="str">
        <f>IFERROR(IF(G879="","",VLOOKUP(G879,種名候補!$C$2:$D$41,2,0)),"")</f>
        <v/>
      </c>
      <c r="G879" s="72"/>
      <c r="H879" s="73"/>
      <c r="I879" s="69"/>
      <c r="J879" s="69"/>
      <c r="K879" s="74"/>
      <c r="L879" s="75"/>
      <c r="M879" s="75"/>
      <c r="N879" s="75"/>
      <c r="P879" s="329" t="str">
        <f t="shared" si="13"/>
        <v/>
      </c>
    </row>
    <row r="880" spans="1:16" s="40" customFormat="1" ht="12.3">
      <c r="A880" s="69"/>
      <c r="B880" s="69"/>
      <c r="C880" s="70"/>
      <c r="D880" s="70"/>
      <c r="E880" s="71"/>
      <c r="F880" s="111" t="str">
        <f>IFERROR(IF(G880="","",VLOOKUP(G880,種名候補!$C$2:$D$41,2,0)),"")</f>
        <v/>
      </c>
      <c r="G880" s="72"/>
      <c r="H880" s="73"/>
      <c r="I880" s="69"/>
      <c r="J880" s="69"/>
      <c r="K880" s="74"/>
      <c r="L880" s="75"/>
      <c r="M880" s="75"/>
      <c r="N880" s="75"/>
      <c r="P880" s="329" t="str">
        <f t="shared" si="13"/>
        <v/>
      </c>
    </row>
    <row r="881" spans="1:16" s="40" customFormat="1" ht="12.3">
      <c r="A881" s="69"/>
      <c r="B881" s="69"/>
      <c r="C881" s="70"/>
      <c r="D881" s="70"/>
      <c r="E881" s="71"/>
      <c r="F881" s="111" t="str">
        <f>IFERROR(IF(G881="","",VLOOKUP(G881,種名候補!$C$2:$D$41,2,0)),"")</f>
        <v/>
      </c>
      <c r="G881" s="72"/>
      <c r="H881" s="73"/>
      <c r="I881" s="69"/>
      <c r="J881" s="69"/>
      <c r="K881" s="74"/>
      <c r="L881" s="75"/>
      <c r="M881" s="75"/>
      <c r="N881" s="75"/>
      <c r="P881" s="329" t="str">
        <f t="shared" si="13"/>
        <v/>
      </c>
    </row>
    <row r="882" spans="1:16" s="40" customFormat="1" ht="12.3">
      <c r="A882" s="69"/>
      <c r="B882" s="69"/>
      <c r="C882" s="70"/>
      <c r="D882" s="70"/>
      <c r="E882" s="71"/>
      <c r="F882" s="111" t="str">
        <f>IFERROR(IF(G882="","",VLOOKUP(G882,種名候補!$C$2:$D$41,2,0)),"")</f>
        <v/>
      </c>
      <c r="G882" s="72"/>
      <c r="H882" s="73"/>
      <c r="I882" s="69"/>
      <c r="J882" s="69"/>
      <c r="K882" s="74"/>
      <c r="L882" s="75"/>
      <c r="M882" s="75"/>
      <c r="N882" s="75"/>
      <c r="P882" s="329" t="str">
        <f t="shared" si="13"/>
        <v/>
      </c>
    </row>
    <row r="883" spans="1:16" s="40" customFormat="1" ht="12.3">
      <c r="A883" s="69"/>
      <c r="B883" s="69"/>
      <c r="C883" s="70"/>
      <c r="D883" s="70"/>
      <c r="E883" s="71"/>
      <c r="F883" s="111" t="str">
        <f>IFERROR(IF(G883="","",VLOOKUP(G883,種名候補!$C$2:$D$41,2,0)),"")</f>
        <v/>
      </c>
      <c r="G883" s="72"/>
      <c r="H883" s="73"/>
      <c r="I883" s="69"/>
      <c r="J883" s="69"/>
      <c r="K883" s="74"/>
      <c r="L883" s="75"/>
      <c r="M883" s="75"/>
      <c r="N883" s="75"/>
      <c r="P883" s="329" t="str">
        <f t="shared" si="13"/>
        <v/>
      </c>
    </row>
    <row r="884" spans="1:16" s="40" customFormat="1" ht="12.3">
      <c r="A884" s="69"/>
      <c r="B884" s="69"/>
      <c r="C884" s="70"/>
      <c r="D884" s="70"/>
      <c r="E884" s="71"/>
      <c r="F884" s="111" t="str">
        <f>IFERROR(IF(G884="","",VLOOKUP(G884,種名候補!$C$2:$D$41,2,0)),"")</f>
        <v/>
      </c>
      <c r="G884" s="72"/>
      <c r="H884" s="73"/>
      <c r="I884" s="69"/>
      <c r="J884" s="69"/>
      <c r="K884" s="74"/>
      <c r="L884" s="75"/>
      <c r="M884" s="75"/>
      <c r="N884" s="75"/>
      <c r="P884" s="329" t="str">
        <f t="shared" si="13"/>
        <v/>
      </c>
    </row>
    <row r="885" spans="1:16" s="40" customFormat="1" ht="12.3">
      <c r="A885" s="69"/>
      <c r="B885" s="69"/>
      <c r="C885" s="70"/>
      <c r="D885" s="70"/>
      <c r="E885" s="71"/>
      <c r="F885" s="111" t="str">
        <f>IFERROR(IF(G885="","",VLOOKUP(G885,種名候補!$C$2:$D$41,2,0)),"")</f>
        <v/>
      </c>
      <c r="G885" s="72"/>
      <c r="H885" s="73"/>
      <c r="I885" s="69"/>
      <c r="J885" s="69"/>
      <c r="K885" s="74"/>
      <c r="L885" s="75"/>
      <c r="M885" s="75"/>
      <c r="N885" s="75"/>
      <c r="P885" s="329" t="str">
        <f t="shared" si="13"/>
        <v/>
      </c>
    </row>
    <row r="886" spans="1:16" s="40" customFormat="1" ht="12.3">
      <c r="A886" s="69"/>
      <c r="B886" s="69"/>
      <c r="C886" s="70"/>
      <c r="D886" s="70"/>
      <c r="E886" s="71"/>
      <c r="F886" s="111" t="str">
        <f>IFERROR(IF(G886="","",VLOOKUP(G886,種名候補!$C$2:$D$41,2,0)),"")</f>
        <v/>
      </c>
      <c r="G886" s="72"/>
      <c r="H886" s="73"/>
      <c r="I886" s="69"/>
      <c r="J886" s="69"/>
      <c r="K886" s="74"/>
      <c r="L886" s="75"/>
      <c r="M886" s="75"/>
      <c r="N886" s="75"/>
      <c r="P886" s="329" t="str">
        <f t="shared" si="13"/>
        <v/>
      </c>
    </row>
    <row r="887" spans="1:16" s="40" customFormat="1" ht="12.3">
      <c r="A887" s="69"/>
      <c r="B887" s="69"/>
      <c r="C887" s="70"/>
      <c r="D887" s="70"/>
      <c r="E887" s="71"/>
      <c r="F887" s="111" t="str">
        <f>IFERROR(IF(G887="","",VLOOKUP(G887,種名候補!$C$2:$D$41,2,0)),"")</f>
        <v/>
      </c>
      <c r="G887" s="72"/>
      <c r="H887" s="73"/>
      <c r="I887" s="69"/>
      <c r="J887" s="69"/>
      <c r="K887" s="74"/>
      <c r="L887" s="75"/>
      <c r="M887" s="75"/>
      <c r="N887" s="75"/>
      <c r="P887" s="329" t="str">
        <f t="shared" si="13"/>
        <v/>
      </c>
    </row>
    <row r="888" spans="1:16" s="40" customFormat="1" ht="12.3">
      <c r="A888" s="69"/>
      <c r="B888" s="69"/>
      <c r="C888" s="70"/>
      <c r="D888" s="70"/>
      <c r="E888" s="71"/>
      <c r="F888" s="111" t="str">
        <f>IFERROR(IF(G888="","",VLOOKUP(G888,種名候補!$C$2:$D$41,2,0)),"")</f>
        <v/>
      </c>
      <c r="G888" s="72"/>
      <c r="H888" s="73"/>
      <c r="I888" s="69"/>
      <c r="J888" s="69"/>
      <c r="K888" s="74"/>
      <c r="L888" s="75"/>
      <c r="M888" s="75"/>
      <c r="N888" s="75"/>
      <c r="P888" s="329" t="str">
        <f t="shared" si="13"/>
        <v/>
      </c>
    </row>
    <row r="889" spans="1:16" s="40" customFormat="1" ht="12.3">
      <c r="A889" s="69"/>
      <c r="B889" s="69"/>
      <c r="C889" s="70"/>
      <c r="D889" s="70"/>
      <c r="E889" s="71"/>
      <c r="F889" s="111" t="str">
        <f>IFERROR(IF(G889="","",VLOOKUP(G889,種名候補!$C$2:$D$41,2,0)),"")</f>
        <v/>
      </c>
      <c r="G889" s="72"/>
      <c r="H889" s="73"/>
      <c r="I889" s="69"/>
      <c r="J889" s="69"/>
      <c r="K889" s="74"/>
      <c r="L889" s="75"/>
      <c r="M889" s="75"/>
      <c r="N889" s="75"/>
      <c r="P889" s="329" t="str">
        <f t="shared" si="13"/>
        <v/>
      </c>
    </row>
    <row r="890" spans="1:16" s="40" customFormat="1" ht="12.3">
      <c r="A890" s="69"/>
      <c r="B890" s="69"/>
      <c r="C890" s="70"/>
      <c r="D890" s="70"/>
      <c r="E890" s="71"/>
      <c r="F890" s="111" t="str">
        <f>IFERROR(IF(G890="","",VLOOKUP(G890,種名候補!$C$2:$D$41,2,0)),"")</f>
        <v/>
      </c>
      <c r="G890" s="72"/>
      <c r="H890" s="73"/>
      <c r="I890" s="69"/>
      <c r="J890" s="69"/>
      <c r="K890" s="74"/>
      <c r="L890" s="75"/>
      <c r="M890" s="75"/>
      <c r="N890" s="75"/>
      <c r="P890" s="329" t="str">
        <f t="shared" si="13"/>
        <v/>
      </c>
    </row>
    <row r="891" spans="1:16" s="40" customFormat="1" ht="12.3">
      <c r="A891" s="69"/>
      <c r="B891" s="69"/>
      <c r="C891" s="70"/>
      <c r="D891" s="70"/>
      <c r="E891" s="71"/>
      <c r="F891" s="111" t="str">
        <f>IFERROR(IF(G891="","",VLOOKUP(G891,種名候補!$C$2:$D$41,2,0)),"")</f>
        <v/>
      </c>
      <c r="G891" s="72"/>
      <c r="H891" s="73"/>
      <c r="I891" s="69"/>
      <c r="J891" s="69"/>
      <c r="K891" s="74"/>
      <c r="L891" s="75"/>
      <c r="M891" s="75"/>
      <c r="N891" s="75"/>
      <c r="P891" s="329" t="str">
        <f t="shared" si="13"/>
        <v/>
      </c>
    </row>
    <row r="892" spans="1:16" s="40" customFormat="1" ht="12.3">
      <c r="A892" s="69"/>
      <c r="B892" s="69"/>
      <c r="C892" s="70"/>
      <c r="D892" s="70"/>
      <c r="E892" s="71"/>
      <c r="F892" s="111" t="str">
        <f>IFERROR(IF(G892="","",VLOOKUP(G892,種名候補!$C$2:$D$41,2,0)),"")</f>
        <v/>
      </c>
      <c r="G892" s="72"/>
      <c r="H892" s="73"/>
      <c r="I892" s="69"/>
      <c r="J892" s="69"/>
      <c r="K892" s="74"/>
      <c r="L892" s="75"/>
      <c r="M892" s="75"/>
      <c r="N892" s="75"/>
      <c r="P892" s="329" t="str">
        <f t="shared" si="13"/>
        <v/>
      </c>
    </row>
    <row r="893" spans="1:16" s="40" customFormat="1" ht="12.3">
      <c r="A893" s="69"/>
      <c r="B893" s="69"/>
      <c r="C893" s="70"/>
      <c r="D893" s="70"/>
      <c r="E893" s="71"/>
      <c r="F893" s="111" t="str">
        <f>IFERROR(IF(G893="","",VLOOKUP(G893,種名候補!$C$2:$D$41,2,0)),"")</f>
        <v/>
      </c>
      <c r="G893" s="72"/>
      <c r="H893" s="73"/>
      <c r="I893" s="69"/>
      <c r="J893" s="69"/>
      <c r="K893" s="74"/>
      <c r="L893" s="75"/>
      <c r="M893" s="75"/>
      <c r="N893" s="75"/>
      <c r="P893" s="329" t="str">
        <f t="shared" si="13"/>
        <v/>
      </c>
    </row>
    <row r="894" spans="1:16" s="40" customFormat="1" ht="12.3">
      <c r="A894" s="69"/>
      <c r="B894" s="69"/>
      <c r="C894" s="70"/>
      <c r="D894" s="70"/>
      <c r="E894" s="71"/>
      <c r="F894" s="111" t="str">
        <f>IFERROR(IF(G894="","",VLOOKUP(G894,種名候補!$C$2:$D$41,2,0)),"")</f>
        <v/>
      </c>
      <c r="G894" s="72"/>
      <c r="H894" s="73"/>
      <c r="I894" s="69"/>
      <c r="J894" s="69"/>
      <c r="K894" s="74"/>
      <c r="L894" s="75"/>
      <c r="M894" s="75"/>
      <c r="N894" s="75"/>
      <c r="P894" s="329" t="str">
        <f t="shared" si="13"/>
        <v/>
      </c>
    </row>
    <row r="895" spans="1:16" s="40" customFormat="1" ht="12.3">
      <c r="A895" s="69"/>
      <c r="B895" s="69"/>
      <c r="C895" s="70"/>
      <c r="D895" s="70"/>
      <c r="E895" s="71"/>
      <c r="F895" s="111" t="str">
        <f>IFERROR(IF(G895="","",VLOOKUP(G895,種名候補!$C$2:$D$41,2,0)),"")</f>
        <v/>
      </c>
      <c r="G895" s="72"/>
      <c r="H895" s="73"/>
      <c r="I895" s="69"/>
      <c r="J895" s="69"/>
      <c r="K895" s="74"/>
      <c r="L895" s="75"/>
      <c r="M895" s="75"/>
      <c r="N895" s="75"/>
      <c r="P895" s="329" t="str">
        <f t="shared" si="13"/>
        <v/>
      </c>
    </row>
    <row r="896" spans="1:16" s="40" customFormat="1" ht="12.3">
      <c r="A896" s="69"/>
      <c r="B896" s="69"/>
      <c r="C896" s="70"/>
      <c r="D896" s="70"/>
      <c r="E896" s="71"/>
      <c r="F896" s="111" t="str">
        <f>IFERROR(IF(G896="","",VLOOKUP(G896,種名候補!$C$2:$D$41,2,0)),"")</f>
        <v/>
      </c>
      <c r="G896" s="72"/>
      <c r="H896" s="73"/>
      <c r="I896" s="69"/>
      <c r="J896" s="69"/>
      <c r="K896" s="74"/>
      <c r="L896" s="75"/>
      <c r="M896" s="75"/>
      <c r="N896" s="75"/>
      <c r="P896" s="329" t="str">
        <f t="shared" si="13"/>
        <v/>
      </c>
    </row>
    <row r="897" spans="1:16" s="40" customFormat="1" ht="12.3">
      <c r="A897" s="69"/>
      <c r="B897" s="69"/>
      <c r="C897" s="70"/>
      <c r="D897" s="70"/>
      <c r="E897" s="71"/>
      <c r="F897" s="111" t="str">
        <f>IFERROR(IF(G897="","",VLOOKUP(G897,種名候補!$C$2:$D$41,2,0)),"")</f>
        <v/>
      </c>
      <c r="G897" s="72"/>
      <c r="H897" s="73"/>
      <c r="I897" s="69"/>
      <c r="J897" s="69"/>
      <c r="K897" s="74"/>
      <c r="L897" s="75"/>
      <c r="M897" s="75"/>
      <c r="N897" s="75"/>
      <c r="P897" s="329" t="str">
        <f t="shared" si="13"/>
        <v/>
      </c>
    </row>
    <row r="898" spans="1:16" s="40" customFormat="1" ht="12.3">
      <c r="A898" s="69"/>
      <c r="B898" s="69"/>
      <c r="C898" s="70"/>
      <c r="D898" s="70"/>
      <c r="E898" s="71"/>
      <c r="F898" s="111" t="str">
        <f>IFERROR(IF(G898="","",VLOOKUP(G898,種名候補!$C$2:$D$41,2,0)),"")</f>
        <v/>
      </c>
      <c r="G898" s="72"/>
      <c r="H898" s="73"/>
      <c r="I898" s="69"/>
      <c r="J898" s="69"/>
      <c r="K898" s="74"/>
      <c r="L898" s="75"/>
      <c r="M898" s="75"/>
      <c r="N898" s="75"/>
      <c r="P898" s="329" t="str">
        <f t="shared" si="13"/>
        <v/>
      </c>
    </row>
    <row r="899" spans="1:16" s="40" customFormat="1" ht="12.3">
      <c r="A899" s="69"/>
      <c r="B899" s="69"/>
      <c r="C899" s="70"/>
      <c r="D899" s="70"/>
      <c r="E899" s="71"/>
      <c r="F899" s="111" t="str">
        <f>IFERROR(IF(G899="","",VLOOKUP(G899,種名候補!$C$2:$D$41,2,0)),"")</f>
        <v/>
      </c>
      <c r="G899" s="72"/>
      <c r="H899" s="73"/>
      <c r="I899" s="69"/>
      <c r="J899" s="69"/>
      <c r="K899" s="74"/>
      <c r="L899" s="75"/>
      <c r="M899" s="75"/>
      <c r="N899" s="75"/>
      <c r="P899" s="329" t="str">
        <f t="shared" si="13"/>
        <v/>
      </c>
    </row>
    <row r="900" spans="1:16" s="40" customFormat="1" ht="12.3">
      <c r="A900" s="69"/>
      <c r="B900" s="69"/>
      <c r="C900" s="70"/>
      <c r="D900" s="70"/>
      <c r="E900" s="71"/>
      <c r="F900" s="111" t="str">
        <f>IFERROR(IF(G900="","",VLOOKUP(G900,種名候補!$C$2:$D$41,2,0)),"")</f>
        <v/>
      </c>
      <c r="G900" s="72"/>
      <c r="H900" s="73"/>
      <c r="I900" s="69"/>
      <c r="J900" s="69"/>
      <c r="K900" s="74"/>
      <c r="L900" s="75"/>
      <c r="M900" s="75"/>
      <c r="N900" s="75"/>
      <c r="P900" s="329" t="str">
        <f t="shared" si="13"/>
        <v/>
      </c>
    </row>
    <row r="901" spans="1:16" s="40" customFormat="1" ht="12.3">
      <c r="A901" s="69"/>
      <c r="B901" s="69"/>
      <c r="C901" s="70"/>
      <c r="D901" s="70"/>
      <c r="E901" s="71"/>
      <c r="F901" s="111" t="str">
        <f>IFERROR(IF(G901="","",VLOOKUP(G901,種名候補!$C$2:$D$41,2,0)),"")</f>
        <v/>
      </c>
      <c r="G901" s="72"/>
      <c r="H901" s="73"/>
      <c r="I901" s="69"/>
      <c r="J901" s="69"/>
      <c r="K901" s="74"/>
      <c r="L901" s="75"/>
      <c r="M901" s="75"/>
      <c r="N901" s="75"/>
      <c r="P901" s="329" t="str">
        <f t="shared" si="13"/>
        <v/>
      </c>
    </row>
    <row r="902" spans="1:16" s="40" customFormat="1" ht="12.3">
      <c r="A902" s="69"/>
      <c r="B902" s="69"/>
      <c r="C902" s="70"/>
      <c r="D902" s="70"/>
      <c r="E902" s="71"/>
      <c r="F902" s="111" t="str">
        <f>IFERROR(IF(G902="","",VLOOKUP(G902,種名候補!$C$2:$D$41,2,0)),"")</f>
        <v/>
      </c>
      <c r="G902" s="72"/>
      <c r="H902" s="73"/>
      <c r="I902" s="69"/>
      <c r="J902" s="69"/>
      <c r="K902" s="74"/>
      <c r="L902" s="75"/>
      <c r="M902" s="75"/>
      <c r="N902" s="75"/>
      <c r="P902" s="329" t="str">
        <f t="shared" si="13"/>
        <v/>
      </c>
    </row>
    <row r="903" spans="1:16" s="40" customFormat="1" ht="12.3">
      <c r="A903" s="69"/>
      <c r="B903" s="69"/>
      <c r="C903" s="70"/>
      <c r="D903" s="70"/>
      <c r="E903" s="71"/>
      <c r="F903" s="111" t="str">
        <f>IFERROR(IF(G903="","",VLOOKUP(G903,種名候補!$C$2:$D$41,2,0)),"")</f>
        <v/>
      </c>
      <c r="G903" s="72"/>
      <c r="H903" s="73"/>
      <c r="I903" s="69"/>
      <c r="J903" s="69"/>
      <c r="K903" s="74"/>
      <c r="L903" s="75"/>
      <c r="M903" s="75"/>
      <c r="N903" s="75"/>
      <c r="P903" s="329" t="str">
        <f t="shared" si="13"/>
        <v/>
      </c>
    </row>
    <row r="904" spans="1:16" s="40" customFormat="1" ht="12.3">
      <c r="A904" s="69"/>
      <c r="B904" s="69"/>
      <c r="C904" s="70"/>
      <c r="D904" s="70"/>
      <c r="E904" s="71"/>
      <c r="F904" s="111" t="str">
        <f>IFERROR(IF(G904="","",VLOOKUP(G904,種名候補!$C$2:$D$41,2,0)),"")</f>
        <v/>
      </c>
      <c r="G904" s="72"/>
      <c r="H904" s="73"/>
      <c r="I904" s="69"/>
      <c r="J904" s="69"/>
      <c r="K904" s="74"/>
      <c r="L904" s="75"/>
      <c r="M904" s="75"/>
      <c r="N904" s="75"/>
      <c r="P904" s="329" t="str">
        <f t="shared" si="13"/>
        <v/>
      </c>
    </row>
    <row r="905" spans="1:16" s="40" customFormat="1" ht="12.3">
      <c r="A905" s="69"/>
      <c r="B905" s="69"/>
      <c r="C905" s="70"/>
      <c r="D905" s="70"/>
      <c r="E905" s="71"/>
      <c r="F905" s="111" t="str">
        <f>IFERROR(IF(G905="","",VLOOKUP(G905,種名候補!$C$2:$D$41,2,0)),"")</f>
        <v/>
      </c>
      <c r="G905" s="72"/>
      <c r="H905" s="73"/>
      <c r="I905" s="69"/>
      <c r="J905" s="69"/>
      <c r="K905" s="74"/>
      <c r="L905" s="75"/>
      <c r="M905" s="75"/>
      <c r="N905" s="75"/>
      <c r="P905" s="329" t="str">
        <f t="shared" si="13"/>
        <v/>
      </c>
    </row>
    <row r="906" spans="1:16" s="40" customFormat="1" ht="12.3">
      <c r="A906" s="69"/>
      <c r="B906" s="69"/>
      <c r="C906" s="70"/>
      <c r="D906" s="70"/>
      <c r="E906" s="71"/>
      <c r="F906" s="111" t="str">
        <f>IFERROR(IF(G906="","",VLOOKUP(G906,種名候補!$C$2:$D$41,2,0)),"")</f>
        <v/>
      </c>
      <c r="G906" s="72"/>
      <c r="H906" s="73"/>
      <c r="I906" s="69"/>
      <c r="J906" s="69"/>
      <c r="K906" s="74"/>
      <c r="L906" s="75"/>
      <c r="M906" s="75"/>
      <c r="N906" s="75"/>
      <c r="P906" s="329" t="str">
        <f t="shared" ref="P906:P969" si="14">IF(COUNTA(A906:E906,G906:J906)=0,"",IF(OR(COUNTA(A906:E906,G906,I906)&lt;7,AND(HOUR(E906)=0,MINUTE(E906)=0)),1,0))</f>
        <v/>
      </c>
    </row>
    <row r="907" spans="1:16" s="40" customFormat="1" ht="12.3">
      <c r="A907" s="69"/>
      <c r="B907" s="69"/>
      <c r="C907" s="70"/>
      <c r="D907" s="70"/>
      <c r="E907" s="71"/>
      <c r="F907" s="111" t="str">
        <f>IFERROR(IF(G907="","",VLOOKUP(G907,種名候補!$C$2:$D$41,2,0)),"")</f>
        <v/>
      </c>
      <c r="G907" s="72"/>
      <c r="H907" s="73"/>
      <c r="I907" s="69"/>
      <c r="J907" s="69"/>
      <c r="K907" s="74"/>
      <c r="L907" s="75"/>
      <c r="M907" s="75"/>
      <c r="N907" s="75"/>
      <c r="P907" s="329" t="str">
        <f t="shared" si="14"/>
        <v/>
      </c>
    </row>
    <row r="908" spans="1:16" s="40" customFormat="1" ht="12.3">
      <c r="A908" s="69"/>
      <c r="B908" s="69"/>
      <c r="C908" s="70"/>
      <c r="D908" s="70"/>
      <c r="E908" s="71"/>
      <c r="F908" s="111" t="str">
        <f>IFERROR(IF(G908="","",VLOOKUP(G908,種名候補!$C$2:$D$41,2,0)),"")</f>
        <v/>
      </c>
      <c r="G908" s="72"/>
      <c r="H908" s="73"/>
      <c r="I908" s="69"/>
      <c r="J908" s="69"/>
      <c r="K908" s="74"/>
      <c r="L908" s="75"/>
      <c r="M908" s="75"/>
      <c r="N908" s="75"/>
      <c r="P908" s="329" t="str">
        <f t="shared" si="14"/>
        <v/>
      </c>
    </row>
    <row r="909" spans="1:16" s="40" customFormat="1" ht="12.3">
      <c r="A909" s="69"/>
      <c r="B909" s="69"/>
      <c r="C909" s="70"/>
      <c r="D909" s="70"/>
      <c r="E909" s="71"/>
      <c r="F909" s="111" t="str">
        <f>IFERROR(IF(G909="","",VLOOKUP(G909,種名候補!$C$2:$D$41,2,0)),"")</f>
        <v/>
      </c>
      <c r="G909" s="72"/>
      <c r="H909" s="73"/>
      <c r="I909" s="69"/>
      <c r="J909" s="69"/>
      <c r="K909" s="74"/>
      <c r="L909" s="75"/>
      <c r="M909" s="75"/>
      <c r="N909" s="75"/>
      <c r="P909" s="329" t="str">
        <f t="shared" si="14"/>
        <v/>
      </c>
    </row>
    <row r="910" spans="1:16" s="40" customFormat="1" ht="12.3">
      <c r="A910" s="69"/>
      <c r="B910" s="69"/>
      <c r="C910" s="70"/>
      <c r="D910" s="70"/>
      <c r="E910" s="71"/>
      <c r="F910" s="111" t="str">
        <f>IFERROR(IF(G910="","",VLOOKUP(G910,種名候補!$C$2:$D$41,2,0)),"")</f>
        <v/>
      </c>
      <c r="G910" s="72"/>
      <c r="H910" s="73"/>
      <c r="I910" s="69"/>
      <c r="J910" s="69"/>
      <c r="K910" s="74"/>
      <c r="L910" s="75"/>
      <c r="M910" s="75"/>
      <c r="N910" s="75"/>
      <c r="P910" s="329" t="str">
        <f t="shared" si="14"/>
        <v/>
      </c>
    </row>
    <row r="911" spans="1:16" s="40" customFormat="1" ht="12.3">
      <c r="A911" s="69"/>
      <c r="B911" s="69"/>
      <c r="C911" s="70"/>
      <c r="D911" s="70"/>
      <c r="E911" s="71"/>
      <c r="F911" s="111" t="str">
        <f>IFERROR(IF(G911="","",VLOOKUP(G911,種名候補!$C$2:$D$41,2,0)),"")</f>
        <v/>
      </c>
      <c r="G911" s="72"/>
      <c r="H911" s="73"/>
      <c r="I911" s="69"/>
      <c r="J911" s="69"/>
      <c r="K911" s="74"/>
      <c r="L911" s="75"/>
      <c r="M911" s="75"/>
      <c r="N911" s="75"/>
      <c r="P911" s="329" t="str">
        <f t="shared" si="14"/>
        <v/>
      </c>
    </row>
    <row r="912" spans="1:16" s="40" customFormat="1" ht="12.3">
      <c r="A912" s="69"/>
      <c r="B912" s="69"/>
      <c r="C912" s="70"/>
      <c r="D912" s="70"/>
      <c r="E912" s="71"/>
      <c r="F912" s="111" t="str">
        <f>IFERROR(IF(G912="","",VLOOKUP(G912,種名候補!$C$2:$D$41,2,0)),"")</f>
        <v/>
      </c>
      <c r="G912" s="72"/>
      <c r="H912" s="73"/>
      <c r="I912" s="69"/>
      <c r="J912" s="69"/>
      <c r="K912" s="74"/>
      <c r="L912" s="75"/>
      <c r="M912" s="75"/>
      <c r="N912" s="75"/>
      <c r="P912" s="329" t="str">
        <f t="shared" si="14"/>
        <v/>
      </c>
    </row>
    <row r="913" spans="1:16" s="40" customFormat="1" ht="12.3">
      <c r="A913" s="69"/>
      <c r="B913" s="69"/>
      <c r="C913" s="70"/>
      <c r="D913" s="70"/>
      <c r="E913" s="71"/>
      <c r="F913" s="111" t="str">
        <f>IFERROR(IF(G913="","",VLOOKUP(G913,種名候補!$C$2:$D$41,2,0)),"")</f>
        <v/>
      </c>
      <c r="G913" s="72"/>
      <c r="H913" s="73"/>
      <c r="I913" s="69"/>
      <c r="J913" s="69"/>
      <c r="K913" s="74"/>
      <c r="L913" s="75"/>
      <c r="M913" s="75"/>
      <c r="N913" s="75"/>
      <c r="P913" s="329" t="str">
        <f t="shared" si="14"/>
        <v/>
      </c>
    </row>
    <row r="914" spans="1:16" s="40" customFormat="1" ht="12.3">
      <c r="A914" s="69"/>
      <c r="B914" s="69"/>
      <c r="C914" s="70"/>
      <c r="D914" s="70"/>
      <c r="E914" s="71"/>
      <c r="F914" s="111" t="str">
        <f>IFERROR(IF(G914="","",VLOOKUP(G914,種名候補!$C$2:$D$41,2,0)),"")</f>
        <v/>
      </c>
      <c r="G914" s="72"/>
      <c r="H914" s="73"/>
      <c r="I914" s="69"/>
      <c r="J914" s="69"/>
      <c r="K914" s="74"/>
      <c r="L914" s="75"/>
      <c r="M914" s="75"/>
      <c r="N914" s="75"/>
      <c r="P914" s="329" t="str">
        <f t="shared" si="14"/>
        <v/>
      </c>
    </row>
    <row r="915" spans="1:16" s="40" customFormat="1" ht="12.3">
      <c r="A915" s="69"/>
      <c r="B915" s="69"/>
      <c r="C915" s="70"/>
      <c r="D915" s="70"/>
      <c r="E915" s="71"/>
      <c r="F915" s="111" t="str">
        <f>IFERROR(IF(G915="","",VLOOKUP(G915,種名候補!$C$2:$D$41,2,0)),"")</f>
        <v/>
      </c>
      <c r="G915" s="72"/>
      <c r="H915" s="73"/>
      <c r="I915" s="69"/>
      <c r="J915" s="69"/>
      <c r="K915" s="74"/>
      <c r="L915" s="75"/>
      <c r="M915" s="75"/>
      <c r="N915" s="75"/>
      <c r="P915" s="329" t="str">
        <f t="shared" si="14"/>
        <v/>
      </c>
    </row>
    <row r="916" spans="1:16" s="40" customFormat="1" ht="12.3">
      <c r="A916" s="69"/>
      <c r="B916" s="69"/>
      <c r="C916" s="70"/>
      <c r="D916" s="70"/>
      <c r="E916" s="71"/>
      <c r="F916" s="111" t="str">
        <f>IFERROR(IF(G916="","",VLOOKUP(G916,種名候補!$C$2:$D$41,2,0)),"")</f>
        <v/>
      </c>
      <c r="G916" s="72"/>
      <c r="H916" s="73"/>
      <c r="I916" s="69"/>
      <c r="J916" s="69"/>
      <c r="K916" s="74"/>
      <c r="L916" s="75"/>
      <c r="M916" s="75"/>
      <c r="N916" s="75"/>
      <c r="P916" s="329" t="str">
        <f t="shared" si="14"/>
        <v/>
      </c>
    </row>
    <row r="917" spans="1:16" s="40" customFormat="1" ht="12.3">
      <c r="A917" s="69"/>
      <c r="B917" s="69"/>
      <c r="C917" s="70"/>
      <c r="D917" s="70"/>
      <c r="E917" s="71"/>
      <c r="F917" s="111" t="str">
        <f>IFERROR(IF(G917="","",VLOOKUP(G917,種名候補!$C$2:$D$41,2,0)),"")</f>
        <v/>
      </c>
      <c r="G917" s="72"/>
      <c r="H917" s="73"/>
      <c r="I917" s="69"/>
      <c r="J917" s="69"/>
      <c r="K917" s="74"/>
      <c r="L917" s="75"/>
      <c r="M917" s="75"/>
      <c r="N917" s="75"/>
      <c r="P917" s="329" t="str">
        <f t="shared" si="14"/>
        <v/>
      </c>
    </row>
    <row r="918" spans="1:16" s="40" customFormat="1" ht="12.3">
      <c r="A918" s="69"/>
      <c r="B918" s="69"/>
      <c r="C918" s="70"/>
      <c r="D918" s="70"/>
      <c r="E918" s="71"/>
      <c r="F918" s="111" t="str">
        <f>IFERROR(IF(G918="","",VLOOKUP(G918,種名候補!$C$2:$D$41,2,0)),"")</f>
        <v/>
      </c>
      <c r="G918" s="72"/>
      <c r="H918" s="73"/>
      <c r="I918" s="69"/>
      <c r="J918" s="69"/>
      <c r="K918" s="74"/>
      <c r="L918" s="75"/>
      <c r="M918" s="75"/>
      <c r="N918" s="75"/>
      <c r="P918" s="329" t="str">
        <f t="shared" si="14"/>
        <v/>
      </c>
    </row>
    <row r="919" spans="1:16" s="40" customFormat="1" ht="12.3">
      <c r="A919" s="69"/>
      <c r="B919" s="69"/>
      <c r="C919" s="70"/>
      <c r="D919" s="70"/>
      <c r="E919" s="71"/>
      <c r="F919" s="111" t="str">
        <f>IFERROR(IF(G919="","",VLOOKUP(G919,種名候補!$C$2:$D$41,2,0)),"")</f>
        <v/>
      </c>
      <c r="G919" s="72"/>
      <c r="H919" s="73"/>
      <c r="I919" s="69"/>
      <c r="J919" s="69"/>
      <c r="K919" s="74"/>
      <c r="L919" s="75"/>
      <c r="M919" s="75"/>
      <c r="N919" s="75"/>
      <c r="P919" s="329" t="str">
        <f t="shared" si="14"/>
        <v/>
      </c>
    </row>
    <row r="920" spans="1:16" s="40" customFormat="1" ht="12.3">
      <c r="A920" s="69"/>
      <c r="B920" s="69"/>
      <c r="C920" s="70"/>
      <c r="D920" s="70"/>
      <c r="E920" s="71"/>
      <c r="F920" s="111" t="str">
        <f>IFERROR(IF(G920="","",VLOOKUP(G920,種名候補!$C$2:$D$41,2,0)),"")</f>
        <v/>
      </c>
      <c r="G920" s="72"/>
      <c r="H920" s="73"/>
      <c r="I920" s="69"/>
      <c r="J920" s="69"/>
      <c r="K920" s="74"/>
      <c r="L920" s="75"/>
      <c r="M920" s="75"/>
      <c r="N920" s="75"/>
      <c r="P920" s="329" t="str">
        <f t="shared" si="14"/>
        <v/>
      </c>
    </row>
    <row r="921" spans="1:16" s="40" customFormat="1" ht="12.3">
      <c r="A921" s="69"/>
      <c r="B921" s="69"/>
      <c r="C921" s="70"/>
      <c r="D921" s="70"/>
      <c r="E921" s="71"/>
      <c r="F921" s="111" t="str">
        <f>IFERROR(IF(G921="","",VLOOKUP(G921,種名候補!$C$2:$D$41,2,0)),"")</f>
        <v/>
      </c>
      <c r="G921" s="72"/>
      <c r="H921" s="73"/>
      <c r="I921" s="69"/>
      <c r="J921" s="69"/>
      <c r="K921" s="74"/>
      <c r="L921" s="75"/>
      <c r="M921" s="75"/>
      <c r="N921" s="75"/>
      <c r="P921" s="329" t="str">
        <f t="shared" si="14"/>
        <v/>
      </c>
    </row>
    <row r="922" spans="1:16" s="40" customFormat="1" ht="12.3">
      <c r="A922" s="69"/>
      <c r="B922" s="69"/>
      <c r="C922" s="70"/>
      <c r="D922" s="70"/>
      <c r="E922" s="71"/>
      <c r="F922" s="111" t="str">
        <f>IFERROR(IF(G922="","",VLOOKUP(G922,種名候補!$C$2:$D$41,2,0)),"")</f>
        <v/>
      </c>
      <c r="G922" s="72"/>
      <c r="H922" s="73"/>
      <c r="I922" s="69"/>
      <c r="J922" s="69"/>
      <c r="K922" s="74"/>
      <c r="L922" s="75"/>
      <c r="M922" s="75"/>
      <c r="N922" s="75"/>
      <c r="P922" s="329" t="str">
        <f t="shared" si="14"/>
        <v/>
      </c>
    </row>
    <row r="923" spans="1:16" s="40" customFormat="1" ht="12.3">
      <c r="A923" s="69"/>
      <c r="B923" s="69"/>
      <c r="C923" s="70"/>
      <c r="D923" s="70"/>
      <c r="E923" s="71"/>
      <c r="F923" s="111" t="str">
        <f>IFERROR(IF(G923="","",VLOOKUP(G923,種名候補!$C$2:$D$41,2,0)),"")</f>
        <v/>
      </c>
      <c r="G923" s="72"/>
      <c r="H923" s="73"/>
      <c r="I923" s="69"/>
      <c r="J923" s="69"/>
      <c r="K923" s="74"/>
      <c r="L923" s="75"/>
      <c r="M923" s="75"/>
      <c r="N923" s="75"/>
      <c r="P923" s="329" t="str">
        <f t="shared" si="14"/>
        <v/>
      </c>
    </row>
    <row r="924" spans="1:16" s="40" customFormat="1" ht="12.3">
      <c r="A924" s="69"/>
      <c r="B924" s="69"/>
      <c r="C924" s="70"/>
      <c r="D924" s="70"/>
      <c r="E924" s="71"/>
      <c r="F924" s="111" t="str">
        <f>IFERROR(IF(G924="","",VLOOKUP(G924,種名候補!$C$2:$D$41,2,0)),"")</f>
        <v/>
      </c>
      <c r="G924" s="72"/>
      <c r="H924" s="73"/>
      <c r="I924" s="69"/>
      <c r="J924" s="69"/>
      <c r="K924" s="74"/>
      <c r="L924" s="75"/>
      <c r="M924" s="75"/>
      <c r="N924" s="75"/>
      <c r="P924" s="329" t="str">
        <f t="shared" si="14"/>
        <v/>
      </c>
    </row>
    <row r="925" spans="1:16" s="40" customFormat="1" ht="12.3">
      <c r="A925" s="69"/>
      <c r="B925" s="69"/>
      <c r="C925" s="70"/>
      <c r="D925" s="70"/>
      <c r="E925" s="71"/>
      <c r="F925" s="111" t="str">
        <f>IFERROR(IF(G925="","",VLOOKUP(G925,種名候補!$C$2:$D$41,2,0)),"")</f>
        <v/>
      </c>
      <c r="G925" s="72"/>
      <c r="H925" s="73"/>
      <c r="I925" s="69"/>
      <c r="J925" s="69"/>
      <c r="K925" s="74"/>
      <c r="L925" s="75"/>
      <c r="M925" s="75"/>
      <c r="N925" s="75"/>
      <c r="P925" s="329" t="str">
        <f t="shared" si="14"/>
        <v/>
      </c>
    </row>
    <row r="926" spans="1:16" s="40" customFormat="1" ht="12.3">
      <c r="A926" s="69"/>
      <c r="B926" s="69"/>
      <c r="C926" s="70"/>
      <c r="D926" s="70"/>
      <c r="E926" s="71"/>
      <c r="F926" s="111" t="str">
        <f>IFERROR(IF(G926="","",VLOOKUP(G926,種名候補!$C$2:$D$41,2,0)),"")</f>
        <v/>
      </c>
      <c r="G926" s="72"/>
      <c r="H926" s="73"/>
      <c r="I926" s="69"/>
      <c r="J926" s="69"/>
      <c r="K926" s="74"/>
      <c r="L926" s="75"/>
      <c r="M926" s="75"/>
      <c r="N926" s="75"/>
      <c r="P926" s="329" t="str">
        <f t="shared" si="14"/>
        <v/>
      </c>
    </row>
    <row r="927" spans="1:16" s="40" customFormat="1" ht="12.3">
      <c r="A927" s="69"/>
      <c r="B927" s="69"/>
      <c r="C927" s="70"/>
      <c r="D927" s="70"/>
      <c r="E927" s="71"/>
      <c r="F927" s="111" t="str">
        <f>IFERROR(IF(G927="","",VLOOKUP(G927,種名候補!$C$2:$D$41,2,0)),"")</f>
        <v/>
      </c>
      <c r="G927" s="72"/>
      <c r="H927" s="73"/>
      <c r="I927" s="69"/>
      <c r="J927" s="69"/>
      <c r="K927" s="74"/>
      <c r="L927" s="75"/>
      <c r="M927" s="75"/>
      <c r="N927" s="75"/>
      <c r="P927" s="329" t="str">
        <f t="shared" si="14"/>
        <v/>
      </c>
    </row>
    <row r="928" spans="1:16" s="40" customFormat="1" ht="12.3">
      <c r="A928" s="69"/>
      <c r="B928" s="69"/>
      <c r="C928" s="70"/>
      <c r="D928" s="70"/>
      <c r="E928" s="71"/>
      <c r="F928" s="111" t="str">
        <f>IFERROR(IF(G928="","",VLOOKUP(G928,種名候補!$C$2:$D$41,2,0)),"")</f>
        <v/>
      </c>
      <c r="G928" s="72"/>
      <c r="H928" s="73"/>
      <c r="I928" s="69"/>
      <c r="J928" s="69"/>
      <c r="K928" s="74"/>
      <c r="L928" s="75"/>
      <c r="M928" s="75"/>
      <c r="N928" s="75"/>
      <c r="P928" s="329" t="str">
        <f t="shared" si="14"/>
        <v/>
      </c>
    </row>
    <row r="929" spans="1:16" s="40" customFormat="1" ht="12.3">
      <c r="A929" s="69"/>
      <c r="B929" s="69"/>
      <c r="C929" s="70"/>
      <c r="D929" s="70"/>
      <c r="E929" s="71"/>
      <c r="F929" s="111" t="str">
        <f>IFERROR(IF(G929="","",VLOOKUP(G929,種名候補!$C$2:$D$41,2,0)),"")</f>
        <v/>
      </c>
      <c r="G929" s="72"/>
      <c r="H929" s="73"/>
      <c r="I929" s="69"/>
      <c r="J929" s="69"/>
      <c r="K929" s="74"/>
      <c r="L929" s="75"/>
      <c r="M929" s="75"/>
      <c r="N929" s="75"/>
      <c r="P929" s="329" t="str">
        <f t="shared" si="14"/>
        <v/>
      </c>
    </row>
    <row r="930" spans="1:16" s="40" customFormat="1" ht="12.3">
      <c r="A930" s="69"/>
      <c r="B930" s="69"/>
      <c r="C930" s="70"/>
      <c r="D930" s="70"/>
      <c r="E930" s="71"/>
      <c r="F930" s="111" t="str">
        <f>IFERROR(IF(G930="","",VLOOKUP(G930,種名候補!$C$2:$D$41,2,0)),"")</f>
        <v/>
      </c>
      <c r="G930" s="72"/>
      <c r="H930" s="73"/>
      <c r="I930" s="69"/>
      <c r="J930" s="69"/>
      <c r="K930" s="74"/>
      <c r="L930" s="75"/>
      <c r="M930" s="75"/>
      <c r="N930" s="75"/>
      <c r="P930" s="329" t="str">
        <f t="shared" si="14"/>
        <v/>
      </c>
    </row>
    <row r="931" spans="1:16" s="40" customFormat="1" ht="12.3">
      <c r="A931" s="69"/>
      <c r="B931" s="69"/>
      <c r="C931" s="70"/>
      <c r="D931" s="70"/>
      <c r="E931" s="71"/>
      <c r="F931" s="111" t="str">
        <f>IFERROR(IF(G931="","",VLOOKUP(G931,種名候補!$C$2:$D$41,2,0)),"")</f>
        <v/>
      </c>
      <c r="G931" s="72"/>
      <c r="H931" s="73"/>
      <c r="I931" s="69"/>
      <c r="J931" s="69"/>
      <c r="K931" s="74"/>
      <c r="L931" s="75"/>
      <c r="M931" s="75"/>
      <c r="N931" s="75"/>
      <c r="P931" s="329" t="str">
        <f t="shared" si="14"/>
        <v/>
      </c>
    </row>
    <row r="932" spans="1:16" s="40" customFormat="1" ht="12.3">
      <c r="A932" s="69"/>
      <c r="B932" s="69"/>
      <c r="C932" s="70"/>
      <c r="D932" s="70"/>
      <c r="E932" s="71"/>
      <c r="F932" s="111" t="str">
        <f>IFERROR(IF(G932="","",VLOOKUP(G932,種名候補!$C$2:$D$41,2,0)),"")</f>
        <v/>
      </c>
      <c r="G932" s="72"/>
      <c r="H932" s="73"/>
      <c r="I932" s="69"/>
      <c r="J932" s="69"/>
      <c r="K932" s="74"/>
      <c r="L932" s="75"/>
      <c r="M932" s="75"/>
      <c r="N932" s="75"/>
      <c r="P932" s="329" t="str">
        <f t="shared" si="14"/>
        <v/>
      </c>
    </row>
    <row r="933" spans="1:16" s="40" customFormat="1" ht="12.3">
      <c r="A933" s="69"/>
      <c r="B933" s="69"/>
      <c r="C933" s="70"/>
      <c r="D933" s="70"/>
      <c r="E933" s="71"/>
      <c r="F933" s="111" t="str">
        <f>IFERROR(IF(G933="","",VLOOKUP(G933,種名候補!$C$2:$D$41,2,0)),"")</f>
        <v/>
      </c>
      <c r="G933" s="72"/>
      <c r="H933" s="73"/>
      <c r="I933" s="69"/>
      <c r="J933" s="69"/>
      <c r="K933" s="74"/>
      <c r="L933" s="75"/>
      <c r="M933" s="75"/>
      <c r="N933" s="75"/>
      <c r="P933" s="329" t="str">
        <f t="shared" si="14"/>
        <v/>
      </c>
    </row>
    <row r="934" spans="1:16" s="40" customFormat="1" ht="12.3">
      <c r="A934" s="69"/>
      <c r="B934" s="69"/>
      <c r="C934" s="70"/>
      <c r="D934" s="70"/>
      <c r="E934" s="71"/>
      <c r="F934" s="111" t="str">
        <f>IFERROR(IF(G934="","",VLOOKUP(G934,種名候補!$C$2:$D$41,2,0)),"")</f>
        <v/>
      </c>
      <c r="G934" s="72"/>
      <c r="H934" s="73"/>
      <c r="I934" s="69"/>
      <c r="J934" s="69"/>
      <c r="K934" s="74"/>
      <c r="L934" s="75"/>
      <c r="M934" s="75"/>
      <c r="N934" s="75"/>
      <c r="P934" s="329" t="str">
        <f t="shared" si="14"/>
        <v/>
      </c>
    </row>
    <row r="935" spans="1:16" s="40" customFormat="1" ht="12.3">
      <c r="A935" s="69"/>
      <c r="B935" s="69"/>
      <c r="C935" s="70"/>
      <c r="D935" s="70"/>
      <c r="E935" s="71"/>
      <c r="F935" s="111" t="str">
        <f>IFERROR(IF(G935="","",VLOOKUP(G935,種名候補!$C$2:$D$41,2,0)),"")</f>
        <v/>
      </c>
      <c r="G935" s="72"/>
      <c r="H935" s="73"/>
      <c r="I935" s="69"/>
      <c r="J935" s="69"/>
      <c r="K935" s="74"/>
      <c r="L935" s="75"/>
      <c r="M935" s="75"/>
      <c r="N935" s="75"/>
      <c r="P935" s="329" t="str">
        <f t="shared" si="14"/>
        <v/>
      </c>
    </row>
    <row r="936" spans="1:16" s="40" customFormat="1" ht="12.3">
      <c r="A936" s="69"/>
      <c r="B936" s="69"/>
      <c r="C936" s="70"/>
      <c r="D936" s="70"/>
      <c r="E936" s="71"/>
      <c r="F936" s="111" t="str">
        <f>IFERROR(IF(G936="","",VLOOKUP(G936,種名候補!$C$2:$D$41,2,0)),"")</f>
        <v/>
      </c>
      <c r="G936" s="72"/>
      <c r="H936" s="73"/>
      <c r="I936" s="69"/>
      <c r="J936" s="69"/>
      <c r="K936" s="74"/>
      <c r="L936" s="75"/>
      <c r="M936" s="75"/>
      <c r="N936" s="75"/>
      <c r="P936" s="329" t="str">
        <f t="shared" si="14"/>
        <v/>
      </c>
    </row>
    <row r="937" spans="1:16" s="40" customFormat="1" ht="12.3">
      <c r="A937" s="69"/>
      <c r="B937" s="69"/>
      <c r="C937" s="70"/>
      <c r="D937" s="70"/>
      <c r="E937" s="71"/>
      <c r="F937" s="111" t="str">
        <f>IFERROR(IF(G937="","",VLOOKUP(G937,種名候補!$C$2:$D$41,2,0)),"")</f>
        <v/>
      </c>
      <c r="G937" s="72"/>
      <c r="H937" s="73"/>
      <c r="I937" s="69"/>
      <c r="J937" s="69"/>
      <c r="K937" s="74"/>
      <c r="L937" s="75"/>
      <c r="M937" s="75"/>
      <c r="N937" s="75"/>
      <c r="P937" s="329" t="str">
        <f t="shared" si="14"/>
        <v/>
      </c>
    </row>
    <row r="938" spans="1:16" s="40" customFormat="1" ht="12.3">
      <c r="A938" s="69"/>
      <c r="B938" s="69"/>
      <c r="C938" s="70"/>
      <c r="D938" s="70"/>
      <c r="E938" s="71"/>
      <c r="F938" s="111" t="str">
        <f>IFERROR(IF(G938="","",VLOOKUP(G938,種名候補!$C$2:$D$41,2,0)),"")</f>
        <v/>
      </c>
      <c r="G938" s="72"/>
      <c r="H938" s="73"/>
      <c r="I938" s="69"/>
      <c r="J938" s="69"/>
      <c r="K938" s="74"/>
      <c r="L938" s="75"/>
      <c r="M938" s="75"/>
      <c r="N938" s="75"/>
      <c r="P938" s="329" t="str">
        <f t="shared" si="14"/>
        <v/>
      </c>
    </row>
    <row r="939" spans="1:16" s="40" customFormat="1" ht="12.3">
      <c r="A939" s="69"/>
      <c r="B939" s="69"/>
      <c r="C939" s="70"/>
      <c r="D939" s="70"/>
      <c r="E939" s="71"/>
      <c r="F939" s="111" t="str">
        <f>IFERROR(IF(G939="","",VLOOKUP(G939,種名候補!$C$2:$D$41,2,0)),"")</f>
        <v/>
      </c>
      <c r="G939" s="72"/>
      <c r="H939" s="73"/>
      <c r="I939" s="69"/>
      <c r="J939" s="69"/>
      <c r="K939" s="74"/>
      <c r="L939" s="75"/>
      <c r="M939" s="75"/>
      <c r="N939" s="75"/>
      <c r="P939" s="329" t="str">
        <f t="shared" si="14"/>
        <v/>
      </c>
    </row>
    <row r="940" spans="1:16" s="40" customFormat="1" ht="12.3">
      <c r="A940" s="69"/>
      <c r="B940" s="69"/>
      <c r="C940" s="70"/>
      <c r="D940" s="70"/>
      <c r="E940" s="71"/>
      <c r="F940" s="111" t="str">
        <f>IFERROR(IF(G940="","",VLOOKUP(G940,種名候補!$C$2:$D$41,2,0)),"")</f>
        <v/>
      </c>
      <c r="G940" s="72"/>
      <c r="H940" s="73"/>
      <c r="I940" s="69"/>
      <c r="J940" s="69"/>
      <c r="K940" s="74"/>
      <c r="L940" s="75"/>
      <c r="M940" s="75"/>
      <c r="N940" s="75"/>
      <c r="P940" s="329" t="str">
        <f t="shared" si="14"/>
        <v/>
      </c>
    </row>
    <row r="941" spans="1:16" s="40" customFormat="1" ht="12.3">
      <c r="A941" s="69"/>
      <c r="B941" s="69"/>
      <c r="C941" s="70"/>
      <c r="D941" s="70"/>
      <c r="E941" s="71"/>
      <c r="F941" s="111" t="str">
        <f>IFERROR(IF(G941="","",VLOOKUP(G941,種名候補!$C$2:$D$41,2,0)),"")</f>
        <v/>
      </c>
      <c r="G941" s="72"/>
      <c r="H941" s="73"/>
      <c r="I941" s="69"/>
      <c r="J941" s="69"/>
      <c r="K941" s="74"/>
      <c r="L941" s="75"/>
      <c r="M941" s="75"/>
      <c r="N941" s="75"/>
      <c r="P941" s="329" t="str">
        <f t="shared" si="14"/>
        <v/>
      </c>
    </row>
    <row r="942" spans="1:16" s="40" customFormat="1" ht="12.3">
      <c r="A942" s="69"/>
      <c r="B942" s="69"/>
      <c r="C942" s="70"/>
      <c r="D942" s="70"/>
      <c r="E942" s="71"/>
      <c r="F942" s="111" t="str">
        <f>IFERROR(IF(G942="","",VLOOKUP(G942,種名候補!$C$2:$D$41,2,0)),"")</f>
        <v/>
      </c>
      <c r="G942" s="72"/>
      <c r="H942" s="73"/>
      <c r="I942" s="69"/>
      <c r="J942" s="69"/>
      <c r="K942" s="74"/>
      <c r="L942" s="75"/>
      <c r="M942" s="75"/>
      <c r="N942" s="75"/>
      <c r="P942" s="329" t="str">
        <f t="shared" si="14"/>
        <v/>
      </c>
    </row>
    <row r="943" spans="1:16" s="40" customFormat="1" ht="12.3">
      <c r="A943" s="69"/>
      <c r="B943" s="69"/>
      <c r="C943" s="70"/>
      <c r="D943" s="70"/>
      <c r="E943" s="71"/>
      <c r="F943" s="111" t="str">
        <f>IFERROR(IF(G943="","",VLOOKUP(G943,種名候補!$C$2:$D$41,2,0)),"")</f>
        <v/>
      </c>
      <c r="G943" s="72"/>
      <c r="H943" s="73"/>
      <c r="I943" s="69"/>
      <c r="J943" s="69"/>
      <c r="K943" s="74"/>
      <c r="L943" s="75"/>
      <c r="M943" s="75"/>
      <c r="N943" s="75"/>
      <c r="P943" s="329" t="str">
        <f t="shared" si="14"/>
        <v/>
      </c>
    </row>
    <row r="944" spans="1:16" s="40" customFormat="1" ht="12.3">
      <c r="A944" s="69"/>
      <c r="B944" s="69"/>
      <c r="C944" s="70"/>
      <c r="D944" s="70"/>
      <c r="E944" s="71"/>
      <c r="F944" s="111" t="str">
        <f>IFERROR(IF(G944="","",VLOOKUP(G944,種名候補!$C$2:$D$41,2,0)),"")</f>
        <v/>
      </c>
      <c r="G944" s="72"/>
      <c r="H944" s="73"/>
      <c r="I944" s="69"/>
      <c r="J944" s="69"/>
      <c r="K944" s="74"/>
      <c r="L944" s="75"/>
      <c r="M944" s="75"/>
      <c r="N944" s="75"/>
      <c r="P944" s="329" t="str">
        <f t="shared" si="14"/>
        <v/>
      </c>
    </row>
    <row r="945" spans="1:16" s="40" customFormat="1" ht="12.3">
      <c r="A945" s="69"/>
      <c r="B945" s="69"/>
      <c r="C945" s="70"/>
      <c r="D945" s="70"/>
      <c r="E945" s="71"/>
      <c r="F945" s="111" t="str">
        <f>IFERROR(IF(G945="","",VLOOKUP(G945,種名候補!$C$2:$D$41,2,0)),"")</f>
        <v/>
      </c>
      <c r="G945" s="72"/>
      <c r="H945" s="73"/>
      <c r="I945" s="69"/>
      <c r="J945" s="69"/>
      <c r="K945" s="74"/>
      <c r="L945" s="75"/>
      <c r="M945" s="75"/>
      <c r="N945" s="75"/>
      <c r="P945" s="329" t="str">
        <f t="shared" si="14"/>
        <v/>
      </c>
    </row>
    <row r="946" spans="1:16" s="40" customFormat="1" ht="12.3">
      <c r="A946" s="69"/>
      <c r="B946" s="69"/>
      <c r="C946" s="70"/>
      <c r="D946" s="70"/>
      <c r="E946" s="71"/>
      <c r="F946" s="111" t="str">
        <f>IFERROR(IF(G946="","",VLOOKUP(G946,種名候補!$C$2:$D$41,2,0)),"")</f>
        <v/>
      </c>
      <c r="G946" s="72"/>
      <c r="H946" s="73"/>
      <c r="I946" s="69"/>
      <c r="J946" s="69"/>
      <c r="K946" s="74"/>
      <c r="L946" s="75"/>
      <c r="M946" s="75"/>
      <c r="N946" s="75"/>
      <c r="P946" s="329" t="str">
        <f t="shared" si="14"/>
        <v/>
      </c>
    </row>
    <row r="947" spans="1:16" s="40" customFormat="1" ht="12.3">
      <c r="A947" s="69"/>
      <c r="B947" s="69"/>
      <c r="C947" s="70"/>
      <c r="D947" s="70"/>
      <c r="E947" s="71"/>
      <c r="F947" s="111" t="str">
        <f>IFERROR(IF(G947="","",VLOOKUP(G947,種名候補!$C$2:$D$41,2,0)),"")</f>
        <v/>
      </c>
      <c r="G947" s="72"/>
      <c r="H947" s="73"/>
      <c r="I947" s="69"/>
      <c r="J947" s="69"/>
      <c r="K947" s="74"/>
      <c r="L947" s="75"/>
      <c r="M947" s="75"/>
      <c r="N947" s="75"/>
      <c r="P947" s="329" t="str">
        <f t="shared" si="14"/>
        <v/>
      </c>
    </row>
    <row r="948" spans="1:16" s="40" customFormat="1" ht="12.3">
      <c r="A948" s="69"/>
      <c r="B948" s="69"/>
      <c r="C948" s="70"/>
      <c r="D948" s="70"/>
      <c r="E948" s="71"/>
      <c r="F948" s="111" t="str">
        <f>IFERROR(IF(G948="","",VLOOKUP(G948,種名候補!$C$2:$D$41,2,0)),"")</f>
        <v/>
      </c>
      <c r="G948" s="72"/>
      <c r="H948" s="73"/>
      <c r="I948" s="69"/>
      <c r="J948" s="69"/>
      <c r="K948" s="74"/>
      <c r="L948" s="75"/>
      <c r="M948" s="75"/>
      <c r="N948" s="75"/>
      <c r="P948" s="329" t="str">
        <f t="shared" si="14"/>
        <v/>
      </c>
    </row>
    <row r="949" spans="1:16" s="40" customFormat="1" ht="12.3">
      <c r="A949" s="69"/>
      <c r="B949" s="69"/>
      <c r="C949" s="70"/>
      <c r="D949" s="70"/>
      <c r="E949" s="71"/>
      <c r="F949" s="111" t="str">
        <f>IFERROR(IF(G949="","",VLOOKUP(G949,種名候補!$C$2:$D$41,2,0)),"")</f>
        <v/>
      </c>
      <c r="G949" s="72"/>
      <c r="H949" s="73"/>
      <c r="I949" s="69"/>
      <c r="J949" s="69"/>
      <c r="K949" s="74"/>
      <c r="L949" s="75"/>
      <c r="M949" s="75"/>
      <c r="N949" s="75"/>
      <c r="P949" s="329" t="str">
        <f t="shared" si="14"/>
        <v/>
      </c>
    </row>
    <row r="950" spans="1:16" s="40" customFormat="1" ht="12.3">
      <c r="A950" s="69"/>
      <c r="B950" s="69"/>
      <c r="C950" s="70"/>
      <c r="D950" s="70"/>
      <c r="E950" s="71"/>
      <c r="F950" s="111" t="str">
        <f>IFERROR(IF(G950="","",VLOOKUP(G950,種名候補!$C$2:$D$41,2,0)),"")</f>
        <v/>
      </c>
      <c r="G950" s="72"/>
      <c r="H950" s="73"/>
      <c r="I950" s="69"/>
      <c r="J950" s="69"/>
      <c r="K950" s="74"/>
      <c r="L950" s="75"/>
      <c r="M950" s="75"/>
      <c r="N950" s="75"/>
      <c r="P950" s="329" t="str">
        <f t="shared" si="14"/>
        <v/>
      </c>
    </row>
    <row r="951" spans="1:16" s="40" customFormat="1" ht="12.3">
      <c r="A951" s="69"/>
      <c r="B951" s="69"/>
      <c r="C951" s="70"/>
      <c r="D951" s="70"/>
      <c r="E951" s="71"/>
      <c r="F951" s="111" t="str">
        <f>IFERROR(IF(G951="","",VLOOKUP(G951,種名候補!$C$2:$D$41,2,0)),"")</f>
        <v/>
      </c>
      <c r="G951" s="72"/>
      <c r="H951" s="73"/>
      <c r="I951" s="69"/>
      <c r="J951" s="69"/>
      <c r="K951" s="74"/>
      <c r="L951" s="75"/>
      <c r="M951" s="75"/>
      <c r="N951" s="75"/>
      <c r="P951" s="329" t="str">
        <f t="shared" si="14"/>
        <v/>
      </c>
    </row>
    <row r="952" spans="1:16" s="40" customFormat="1" ht="12.3">
      <c r="A952" s="69"/>
      <c r="B952" s="69"/>
      <c r="C952" s="70"/>
      <c r="D952" s="70"/>
      <c r="E952" s="71"/>
      <c r="F952" s="111" t="str">
        <f>IFERROR(IF(G952="","",VLOOKUP(G952,種名候補!$C$2:$D$41,2,0)),"")</f>
        <v/>
      </c>
      <c r="G952" s="72"/>
      <c r="H952" s="73"/>
      <c r="I952" s="69"/>
      <c r="J952" s="69"/>
      <c r="K952" s="74"/>
      <c r="L952" s="75"/>
      <c r="M952" s="75"/>
      <c r="N952" s="75"/>
      <c r="P952" s="329" t="str">
        <f t="shared" si="14"/>
        <v/>
      </c>
    </row>
    <row r="953" spans="1:16" s="40" customFormat="1" ht="12.3">
      <c r="A953" s="69"/>
      <c r="B953" s="69"/>
      <c r="C953" s="70"/>
      <c r="D953" s="70"/>
      <c r="E953" s="71"/>
      <c r="F953" s="111" t="str">
        <f>IFERROR(IF(G953="","",VLOOKUP(G953,種名候補!$C$2:$D$41,2,0)),"")</f>
        <v/>
      </c>
      <c r="G953" s="72"/>
      <c r="H953" s="73"/>
      <c r="I953" s="69"/>
      <c r="J953" s="69"/>
      <c r="K953" s="74"/>
      <c r="L953" s="75"/>
      <c r="M953" s="75"/>
      <c r="N953" s="75"/>
      <c r="P953" s="329" t="str">
        <f t="shared" si="14"/>
        <v/>
      </c>
    </row>
    <row r="954" spans="1:16" s="40" customFormat="1" ht="12.3">
      <c r="A954" s="69"/>
      <c r="B954" s="69"/>
      <c r="C954" s="70"/>
      <c r="D954" s="70"/>
      <c r="E954" s="71"/>
      <c r="F954" s="111" t="str">
        <f>IFERROR(IF(G954="","",VLOOKUP(G954,種名候補!$C$2:$D$41,2,0)),"")</f>
        <v/>
      </c>
      <c r="G954" s="72"/>
      <c r="H954" s="73"/>
      <c r="I954" s="69"/>
      <c r="J954" s="69"/>
      <c r="K954" s="74"/>
      <c r="L954" s="75"/>
      <c r="M954" s="75"/>
      <c r="N954" s="75"/>
      <c r="P954" s="329" t="str">
        <f t="shared" si="14"/>
        <v/>
      </c>
    </row>
    <row r="955" spans="1:16" s="40" customFormat="1" ht="12.3">
      <c r="A955" s="69"/>
      <c r="B955" s="69"/>
      <c r="C955" s="70"/>
      <c r="D955" s="70"/>
      <c r="E955" s="71"/>
      <c r="F955" s="111" t="str">
        <f>IFERROR(IF(G955="","",VLOOKUP(G955,種名候補!$C$2:$D$41,2,0)),"")</f>
        <v/>
      </c>
      <c r="G955" s="72"/>
      <c r="H955" s="73"/>
      <c r="I955" s="69"/>
      <c r="J955" s="69"/>
      <c r="K955" s="74"/>
      <c r="L955" s="75"/>
      <c r="M955" s="75"/>
      <c r="N955" s="75"/>
      <c r="P955" s="329" t="str">
        <f t="shared" si="14"/>
        <v/>
      </c>
    </row>
    <row r="956" spans="1:16" s="40" customFormat="1" ht="12.3">
      <c r="A956" s="69"/>
      <c r="B956" s="69"/>
      <c r="C956" s="70"/>
      <c r="D956" s="70"/>
      <c r="E956" s="71"/>
      <c r="F956" s="111" t="str">
        <f>IFERROR(IF(G956="","",VLOOKUP(G956,種名候補!$C$2:$D$41,2,0)),"")</f>
        <v/>
      </c>
      <c r="G956" s="72"/>
      <c r="H956" s="73"/>
      <c r="I956" s="69"/>
      <c r="J956" s="69"/>
      <c r="K956" s="74"/>
      <c r="L956" s="75"/>
      <c r="M956" s="75"/>
      <c r="N956" s="75"/>
      <c r="P956" s="329" t="str">
        <f t="shared" si="14"/>
        <v/>
      </c>
    </row>
    <row r="957" spans="1:16" s="40" customFormat="1" ht="12.3">
      <c r="A957" s="69"/>
      <c r="B957" s="69"/>
      <c r="C957" s="70"/>
      <c r="D957" s="70"/>
      <c r="E957" s="71"/>
      <c r="F957" s="111" t="str">
        <f>IFERROR(IF(G957="","",VLOOKUP(G957,種名候補!$C$2:$D$41,2,0)),"")</f>
        <v/>
      </c>
      <c r="G957" s="72"/>
      <c r="H957" s="73"/>
      <c r="I957" s="69"/>
      <c r="J957" s="69"/>
      <c r="K957" s="74"/>
      <c r="L957" s="75"/>
      <c r="M957" s="75"/>
      <c r="N957" s="75"/>
      <c r="P957" s="329" t="str">
        <f t="shared" si="14"/>
        <v/>
      </c>
    </row>
    <row r="958" spans="1:16" s="40" customFormat="1" ht="12.3">
      <c r="A958" s="69"/>
      <c r="B958" s="69"/>
      <c r="C958" s="70"/>
      <c r="D958" s="70"/>
      <c r="E958" s="71"/>
      <c r="F958" s="111" t="str">
        <f>IFERROR(IF(G958="","",VLOOKUP(G958,種名候補!$C$2:$D$41,2,0)),"")</f>
        <v/>
      </c>
      <c r="G958" s="72"/>
      <c r="H958" s="73"/>
      <c r="I958" s="69"/>
      <c r="J958" s="69"/>
      <c r="K958" s="74"/>
      <c r="L958" s="75"/>
      <c r="M958" s="75"/>
      <c r="N958" s="75"/>
      <c r="P958" s="329" t="str">
        <f t="shared" si="14"/>
        <v/>
      </c>
    </row>
    <row r="959" spans="1:16" s="40" customFormat="1" ht="12.3">
      <c r="A959" s="69"/>
      <c r="B959" s="69"/>
      <c r="C959" s="70"/>
      <c r="D959" s="70"/>
      <c r="E959" s="71"/>
      <c r="F959" s="111" t="str">
        <f>IFERROR(IF(G959="","",VLOOKUP(G959,種名候補!$C$2:$D$41,2,0)),"")</f>
        <v/>
      </c>
      <c r="G959" s="72"/>
      <c r="H959" s="73"/>
      <c r="I959" s="69"/>
      <c r="J959" s="69"/>
      <c r="K959" s="74"/>
      <c r="L959" s="75"/>
      <c r="M959" s="75"/>
      <c r="N959" s="75"/>
      <c r="P959" s="329" t="str">
        <f t="shared" si="14"/>
        <v/>
      </c>
    </row>
    <row r="960" spans="1:16" s="40" customFormat="1" ht="12.3">
      <c r="A960" s="69"/>
      <c r="B960" s="69"/>
      <c r="C960" s="70"/>
      <c r="D960" s="70"/>
      <c r="E960" s="71"/>
      <c r="F960" s="111" t="str">
        <f>IFERROR(IF(G960="","",VLOOKUP(G960,種名候補!$C$2:$D$41,2,0)),"")</f>
        <v/>
      </c>
      <c r="G960" s="72"/>
      <c r="H960" s="73"/>
      <c r="I960" s="69"/>
      <c r="J960" s="69"/>
      <c r="K960" s="74"/>
      <c r="L960" s="75"/>
      <c r="M960" s="75"/>
      <c r="N960" s="75"/>
      <c r="P960" s="329" t="str">
        <f t="shared" si="14"/>
        <v/>
      </c>
    </row>
    <row r="961" spans="1:16" s="40" customFormat="1" ht="12.3">
      <c r="A961" s="69"/>
      <c r="B961" s="69"/>
      <c r="C961" s="70"/>
      <c r="D961" s="70"/>
      <c r="E961" s="71"/>
      <c r="F961" s="111" t="str">
        <f>IFERROR(IF(G961="","",VLOOKUP(G961,種名候補!$C$2:$D$41,2,0)),"")</f>
        <v/>
      </c>
      <c r="G961" s="72"/>
      <c r="H961" s="73"/>
      <c r="I961" s="69"/>
      <c r="J961" s="69"/>
      <c r="K961" s="74"/>
      <c r="L961" s="75"/>
      <c r="M961" s="75"/>
      <c r="N961" s="75"/>
      <c r="P961" s="329" t="str">
        <f t="shared" si="14"/>
        <v/>
      </c>
    </row>
    <row r="962" spans="1:16" s="40" customFormat="1" ht="12.3">
      <c r="A962" s="69"/>
      <c r="B962" s="69"/>
      <c r="C962" s="70"/>
      <c r="D962" s="70"/>
      <c r="E962" s="71"/>
      <c r="F962" s="111" t="str">
        <f>IFERROR(IF(G962="","",VLOOKUP(G962,種名候補!$C$2:$D$41,2,0)),"")</f>
        <v/>
      </c>
      <c r="G962" s="72"/>
      <c r="H962" s="73"/>
      <c r="I962" s="69"/>
      <c r="J962" s="69"/>
      <c r="K962" s="74"/>
      <c r="L962" s="75"/>
      <c r="M962" s="75"/>
      <c r="N962" s="75"/>
      <c r="P962" s="329" t="str">
        <f t="shared" si="14"/>
        <v/>
      </c>
    </row>
    <row r="963" spans="1:16" s="40" customFormat="1" ht="12.3">
      <c r="A963" s="69"/>
      <c r="B963" s="69"/>
      <c r="C963" s="70"/>
      <c r="D963" s="70"/>
      <c r="E963" s="71"/>
      <c r="F963" s="111" t="str">
        <f>IFERROR(IF(G963="","",VLOOKUP(G963,種名候補!$C$2:$D$41,2,0)),"")</f>
        <v/>
      </c>
      <c r="G963" s="72"/>
      <c r="H963" s="73"/>
      <c r="I963" s="69"/>
      <c r="J963" s="69"/>
      <c r="K963" s="74"/>
      <c r="L963" s="75"/>
      <c r="M963" s="75"/>
      <c r="N963" s="75"/>
      <c r="P963" s="329" t="str">
        <f t="shared" si="14"/>
        <v/>
      </c>
    </row>
    <row r="964" spans="1:16" s="40" customFormat="1" ht="12.3">
      <c r="A964" s="69"/>
      <c r="B964" s="69"/>
      <c r="C964" s="70"/>
      <c r="D964" s="70"/>
      <c r="E964" s="71"/>
      <c r="F964" s="111" t="str">
        <f>IFERROR(IF(G964="","",VLOOKUP(G964,種名候補!$C$2:$D$41,2,0)),"")</f>
        <v/>
      </c>
      <c r="G964" s="72"/>
      <c r="H964" s="73"/>
      <c r="I964" s="69"/>
      <c r="J964" s="69"/>
      <c r="K964" s="74"/>
      <c r="L964" s="75"/>
      <c r="M964" s="75"/>
      <c r="N964" s="75"/>
      <c r="P964" s="329" t="str">
        <f t="shared" si="14"/>
        <v/>
      </c>
    </row>
    <row r="965" spans="1:16" s="40" customFormat="1" ht="12.3">
      <c r="A965" s="69"/>
      <c r="B965" s="69"/>
      <c r="C965" s="70"/>
      <c r="D965" s="70"/>
      <c r="E965" s="71"/>
      <c r="F965" s="111" t="str">
        <f>IFERROR(IF(G965="","",VLOOKUP(G965,種名候補!$C$2:$D$41,2,0)),"")</f>
        <v/>
      </c>
      <c r="G965" s="72"/>
      <c r="H965" s="73"/>
      <c r="I965" s="69"/>
      <c r="J965" s="69"/>
      <c r="K965" s="74"/>
      <c r="L965" s="75"/>
      <c r="M965" s="75"/>
      <c r="N965" s="75"/>
      <c r="P965" s="329" t="str">
        <f t="shared" si="14"/>
        <v/>
      </c>
    </row>
    <row r="966" spans="1:16" s="40" customFormat="1" ht="12.3">
      <c r="A966" s="69"/>
      <c r="B966" s="69"/>
      <c r="C966" s="70"/>
      <c r="D966" s="70"/>
      <c r="E966" s="71"/>
      <c r="F966" s="111" t="str">
        <f>IFERROR(IF(G966="","",VLOOKUP(G966,種名候補!$C$2:$D$41,2,0)),"")</f>
        <v/>
      </c>
      <c r="G966" s="72"/>
      <c r="H966" s="73"/>
      <c r="I966" s="69"/>
      <c r="J966" s="69"/>
      <c r="K966" s="74"/>
      <c r="L966" s="75"/>
      <c r="M966" s="75"/>
      <c r="N966" s="75"/>
      <c r="P966" s="329" t="str">
        <f t="shared" si="14"/>
        <v/>
      </c>
    </row>
    <row r="967" spans="1:16" s="40" customFormat="1" ht="12.3">
      <c r="A967" s="69"/>
      <c r="B967" s="69"/>
      <c r="C967" s="70"/>
      <c r="D967" s="70"/>
      <c r="E967" s="71"/>
      <c r="F967" s="111" t="str">
        <f>IFERROR(IF(G967="","",VLOOKUP(G967,種名候補!$C$2:$D$41,2,0)),"")</f>
        <v/>
      </c>
      <c r="G967" s="72"/>
      <c r="H967" s="73"/>
      <c r="I967" s="69"/>
      <c r="J967" s="69"/>
      <c r="K967" s="74"/>
      <c r="L967" s="75"/>
      <c r="M967" s="75"/>
      <c r="N967" s="75"/>
      <c r="P967" s="329" t="str">
        <f t="shared" si="14"/>
        <v/>
      </c>
    </row>
    <row r="968" spans="1:16" s="40" customFormat="1" ht="12.3">
      <c r="A968" s="69"/>
      <c r="B968" s="69"/>
      <c r="C968" s="70"/>
      <c r="D968" s="70"/>
      <c r="E968" s="71"/>
      <c r="F968" s="111" t="str">
        <f>IFERROR(IF(G968="","",VLOOKUP(G968,種名候補!$C$2:$D$41,2,0)),"")</f>
        <v/>
      </c>
      <c r="G968" s="72"/>
      <c r="H968" s="73"/>
      <c r="I968" s="69"/>
      <c r="J968" s="69"/>
      <c r="K968" s="74"/>
      <c r="L968" s="75"/>
      <c r="M968" s="75"/>
      <c r="N968" s="75"/>
      <c r="P968" s="329" t="str">
        <f t="shared" si="14"/>
        <v/>
      </c>
    </row>
    <row r="969" spans="1:16" s="40" customFormat="1" ht="12.3">
      <c r="A969" s="69"/>
      <c r="B969" s="69"/>
      <c r="C969" s="70"/>
      <c r="D969" s="70"/>
      <c r="E969" s="71"/>
      <c r="F969" s="111" t="str">
        <f>IFERROR(IF(G969="","",VLOOKUP(G969,種名候補!$C$2:$D$41,2,0)),"")</f>
        <v/>
      </c>
      <c r="G969" s="72"/>
      <c r="H969" s="73"/>
      <c r="I969" s="69"/>
      <c r="J969" s="69"/>
      <c r="K969" s="74"/>
      <c r="L969" s="75"/>
      <c r="M969" s="75"/>
      <c r="N969" s="75"/>
      <c r="P969" s="329" t="str">
        <f t="shared" si="14"/>
        <v/>
      </c>
    </row>
    <row r="970" spans="1:16" s="40" customFormat="1" ht="12.3">
      <c r="A970" s="69"/>
      <c r="B970" s="69"/>
      <c r="C970" s="70"/>
      <c r="D970" s="70"/>
      <c r="E970" s="71"/>
      <c r="F970" s="111" t="str">
        <f>IFERROR(IF(G970="","",VLOOKUP(G970,種名候補!$C$2:$D$41,2,0)),"")</f>
        <v/>
      </c>
      <c r="G970" s="72"/>
      <c r="H970" s="73"/>
      <c r="I970" s="69"/>
      <c r="J970" s="69"/>
      <c r="K970" s="74"/>
      <c r="L970" s="75"/>
      <c r="M970" s="75"/>
      <c r="N970" s="75"/>
      <c r="P970" s="329" t="str">
        <f t="shared" ref="P970:P1008" si="15">IF(COUNTA(A970:E970,G970:J970)=0,"",IF(OR(COUNTA(A970:E970,G970,I970)&lt;7,AND(HOUR(E970)=0,MINUTE(E970)=0)),1,0))</f>
        <v/>
      </c>
    </row>
    <row r="971" spans="1:16" s="40" customFormat="1" ht="12.3">
      <c r="A971" s="69"/>
      <c r="B971" s="69"/>
      <c r="C971" s="70"/>
      <c r="D971" s="70"/>
      <c r="E971" s="71"/>
      <c r="F971" s="111" t="str">
        <f>IFERROR(IF(G971="","",VLOOKUP(G971,種名候補!$C$2:$D$41,2,0)),"")</f>
        <v/>
      </c>
      <c r="G971" s="72"/>
      <c r="H971" s="73"/>
      <c r="I971" s="69"/>
      <c r="J971" s="69"/>
      <c r="K971" s="74"/>
      <c r="L971" s="75"/>
      <c r="M971" s="75"/>
      <c r="N971" s="75"/>
      <c r="P971" s="329" t="str">
        <f t="shared" si="15"/>
        <v/>
      </c>
    </row>
    <row r="972" spans="1:16" s="40" customFormat="1" ht="12.3">
      <c r="A972" s="69"/>
      <c r="B972" s="69"/>
      <c r="C972" s="70"/>
      <c r="D972" s="70"/>
      <c r="E972" s="71"/>
      <c r="F972" s="111" t="str">
        <f>IFERROR(IF(G972="","",VLOOKUP(G972,種名候補!$C$2:$D$41,2,0)),"")</f>
        <v/>
      </c>
      <c r="G972" s="72"/>
      <c r="H972" s="73"/>
      <c r="I972" s="69"/>
      <c r="J972" s="69"/>
      <c r="K972" s="74"/>
      <c r="L972" s="75"/>
      <c r="M972" s="75"/>
      <c r="N972" s="75"/>
      <c r="P972" s="329" t="str">
        <f t="shared" si="15"/>
        <v/>
      </c>
    </row>
    <row r="973" spans="1:16" s="40" customFormat="1" ht="12.3">
      <c r="A973" s="69"/>
      <c r="B973" s="69"/>
      <c r="C973" s="70"/>
      <c r="D973" s="70"/>
      <c r="E973" s="71"/>
      <c r="F973" s="111" t="str">
        <f>IFERROR(IF(G973="","",VLOOKUP(G973,種名候補!$C$2:$D$41,2,0)),"")</f>
        <v/>
      </c>
      <c r="G973" s="72"/>
      <c r="H973" s="73"/>
      <c r="I973" s="69"/>
      <c r="J973" s="69"/>
      <c r="K973" s="74"/>
      <c r="L973" s="75"/>
      <c r="M973" s="75"/>
      <c r="N973" s="75"/>
      <c r="P973" s="329" t="str">
        <f t="shared" si="15"/>
        <v/>
      </c>
    </row>
    <row r="974" spans="1:16" s="40" customFormat="1" ht="12.3">
      <c r="A974" s="69"/>
      <c r="B974" s="69"/>
      <c r="C974" s="70"/>
      <c r="D974" s="70"/>
      <c r="E974" s="71"/>
      <c r="F974" s="111" t="str">
        <f>IFERROR(IF(G974="","",VLOOKUP(G974,種名候補!$C$2:$D$41,2,0)),"")</f>
        <v/>
      </c>
      <c r="G974" s="72"/>
      <c r="H974" s="73"/>
      <c r="I974" s="69"/>
      <c r="J974" s="69"/>
      <c r="K974" s="74"/>
      <c r="L974" s="75"/>
      <c r="M974" s="75"/>
      <c r="N974" s="75"/>
      <c r="P974" s="329" t="str">
        <f t="shared" si="15"/>
        <v/>
      </c>
    </row>
    <row r="975" spans="1:16" s="40" customFormat="1" ht="12.3">
      <c r="A975" s="69"/>
      <c r="B975" s="69"/>
      <c r="C975" s="70"/>
      <c r="D975" s="70"/>
      <c r="E975" s="71"/>
      <c r="F975" s="111" t="str">
        <f>IFERROR(IF(G975="","",VLOOKUP(G975,種名候補!$C$2:$D$41,2,0)),"")</f>
        <v/>
      </c>
      <c r="G975" s="72"/>
      <c r="H975" s="73"/>
      <c r="I975" s="69"/>
      <c r="J975" s="69"/>
      <c r="K975" s="74"/>
      <c r="L975" s="75"/>
      <c r="M975" s="75"/>
      <c r="N975" s="75"/>
      <c r="P975" s="329" t="str">
        <f t="shared" si="15"/>
        <v/>
      </c>
    </row>
    <row r="976" spans="1:16" s="40" customFormat="1" ht="12.3">
      <c r="A976" s="69"/>
      <c r="B976" s="69"/>
      <c r="C976" s="70"/>
      <c r="D976" s="70"/>
      <c r="E976" s="71"/>
      <c r="F976" s="111" t="str">
        <f>IFERROR(IF(G976="","",VLOOKUP(G976,種名候補!$C$2:$D$41,2,0)),"")</f>
        <v/>
      </c>
      <c r="G976" s="72"/>
      <c r="H976" s="73"/>
      <c r="I976" s="69"/>
      <c r="J976" s="69"/>
      <c r="K976" s="74"/>
      <c r="L976" s="75"/>
      <c r="M976" s="75"/>
      <c r="N976" s="75"/>
      <c r="P976" s="329" t="str">
        <f t="shared" si="15"/>
        <v/>
      </c>
    </row>
    <row r="977" spans="1:16" s="40" customFormat="1" ht="12.3">
      <c r="A977" s="69"/>
      <c r="B977" s="69"/>
      <c r="C977" s="70"/>
      <c r="D977" s="70"/>
      <c r="E977" s="71"/>
      <c r="F977" s="111" t="str">
        <f>IFERROR(IF(G977="","",VLOOKUP(G977,種名候補!$C$2:$D$41,2,0)),"")</f>
        <v/>
      </c>
      <c r="G977" s="72"/>
      <c r="H977" s="73"/>
      <c r="I977" s="69"/>
      <c r="J977" s="69"/>
      <c r="K977" s="74"/>
      <c r="L977" s="75"/>
      <c r="M977" s="75"/>
      <c r="N977" s="75"/>
      <c r="P977" s="329" t="str">
        <f t="shared" si="15"/>
        <v/>
      </c>
    </row>
    <row r="978" spans="1:16" s="40" customFormat="1" ht="12.3">
      <c r="A978" s="69"/>
      <c r="B978" s="69"/>
      <c r="C978" s="70"/>
      <c r="D978" s="70"/>
      <c r="E978" s="71"/>
      <c r="F978" s="111" t="str">
        <f>IFERROR(IF(G978="","",VLOOKUP(G978,種名候補!$C$2:$D$41,2,0)),"")</f>
        <v/>
      </c>
      <c r="G978" s="72"/>
      <c r="H978" s="73"/>
      <c r="I978" s="69"/>
      <c r="J978" s="69"/>
      <c r="K978" s="74"/>
      <c r="L978" s="75"/>
      <c r="M978" s="75"/>
      <c r="N978" s="75"/>
      <c r="P978" s="329" t="str">
        <f t="shared" si="15"/>
        <v/>
      </c>
    </row>
    <row r="979" spans="1:16" s="40" customFormat="1" ht="12.3">
      <c r="A979" s="69"/>
      <c r="B979" s="69"/>
      <c r="C979" s="70"/>
      <c r="D979" s="70"/>
      <c r="E979" s="71"/>
      <c r="F979" s="111" t="str">
        <f>IFERROR(IF(G979="","",VLOOKUP(G979,種名候補!$C$2:$D$41,2,0)),"")</f>
        <v/>
      </c>
      <c r="G979" s="72"/>
      <c r="H979" s="73"/>
      <c r="I979" s="69"/>
      <c r="J979" s="69"/>
      <c r="K979" s="74"/>
      <c r="L979" s="75"/>
      <c r="M979" s="75"/>
      <c r="N979" s="75"/>
      <c r="P979" s="329" t="str">
        <f t="shared" si="15"/>
        <v/>
      </c>
    </row>
    <row r="980" spans="1:16" s="40" customFormat="1" ht="12.3">
      <c r="A980" s="69"/>
      <c r="B980" s="69"/>
      <c r="C980" s="70"/>
      <c r="D980" s="70"/>
      <c r="E980" s="71"/>
      <c r="F980" s="111" t="str">
        <f>IFERROR(IF(G980="","",VLOOKUP(G980,種名候補!$C$2:$D$41,2,0)),"")</f>
        <v/>
      </c>
      <c r="G980" s="72"/>
      <c r="H980" s="73"/>
      <c r="I980" s="69"/>
      <c r="J980" s="69"/>
      <c r="K980" s="74"/>
      <c r="L980" s="75"/>
      <c r="M980" s="75"/>
      <c r="N980" s="75"/>
      <c r="P980" s="329" t="str">
        <f t="shared" si="15"/>
        <v/>
      </c>
    </row>
    <row r="981" spans="1:16" s="40" customFormat="1" ht="12.3">
      <c r="A981" s="69"/>
      <c r="B981" s="69"/>
      <c r="C981" s="70"/>
      <c r="D981" s="70"/>
      <c r="E981" s="71"/>
      <c r="F981" s="111" t="str">
        <f>IFERROR(IF(G981="","",VLOOKUP(G981,種名候補!$C$2:$D$41,2,0)),"")</f>
        <v/>
      </c>
      <c r="G981" s="72"/>
      <c r="H981" s="73"/>
      <c r="I981" s="69"/>
      <c r="J981" s="69"/>
      <c r="K981" s="74"/>
      <c r="L981" s="75"/>
      <c r="M981" s="75"/>
      <c r="N981" s="75"/>
      <c r="P981" s="329" t="str">
        <f t="shared" si="15"/>
        <v/>
      </c>
    </row>
    <row r="982" spans="1:16" s="40" customFormat="1" ht="12.3">
      <c r="A982" s="69"/>
      <c r="B982" s="69"/>
      <c r="C982" s="70"/>
      <c r="D982" s="70"/>
      <c r="E982" s="71"/>
      <c r="F982" s="111" t="str">
        <f>IFERROR(IF(G982="","",VLOOKUP(G982,種名候補!$C$2:$D$41,2,0)),"")</f>
        <v/>
      </c>
      <c r="G982" s="72"/>
      <c r="H982" s="73"/>
      <c r="I982" s="69"/>
      <c r="J982" s="69"/>
      <c r="K982" s="74"/>
      <c r="L982" s="75"/>
      <c r="M982" s="75"/>
      <c r="N982" s="75"/>
      <c r="P982" s="329" t="str">
        <f t="shared" si="15"/>
        <v/>
      </c>
    </row>
    <row r="983" spans="1:16" s="40" customFormat="1" ht="12.3">
      <c r="A983" s="69"/>
      <c r="B983" s="69"/>
      <c r="C983" s="70"/>
      <c r="D983" s="70"/>
      <c r="E983" s="71"/>
      <c r="F983" s="111" t="str">
        <f>IFERROR(IF(G983="","",VLOOKUP(G983,種名候補!$C$2:$D$41,2,0)),"")</f>
        <v/>
      </c>
      <c r="G983" s="72"/>
      <c r="H983" s="73"/>
      <c r="I983" s="69"/>
      <c r="J983" s="69"/>
      <c r="K983" s="74"/>
      <c r="L983" s="75"/>
      <c r="M983" s="75"/>
      <c r="N983" s="75"/>
      <c r="P983" s="329" t="str">
        <f t="shared" si="15"/>
        <v/>
      </c>
    </row>
    <row r="984" spans="1:16" s="40" customFormat="1" ht="12.3">
      <c r="A984" s="69"/>
      <c r="B984" s="69"/>
      <c r="C984" s="70"/>
      <c r="D984" s="70"/>
      <c r="E984" s="71"/>
      <c r="F984" s="111" t="str">
        <f>IFERROR(IF(G984="","",VLOOKUP(G984,種名候補!$C$2:$D$41,2,0)),"")</f>
        <v/>
      </c>
      <c r="G984" s="72"/>
      <c r="H984" s="73"/>
      <c r="I984" s="69"/>
      <c r="J984" s="69"/>
      <c r="K984" s="74"/>
      <c r="L984" s="75"/>
      <c r="M984" s="75"/>
      <c r="N984" s="75"/>
      <c r="P984" s="329" t="str">
        <f t="shared" si="15"/>
        <v/>
      </c>
    </row>
    <row r="985" spans="1:16" s="40" customFormat="1" ht="12.3">
      <c r="A985" s="69"/>
      <c r="B985" s="69"/>
      <c r="C985" s="70"/>
      <c r="D985" s="70"/>
      <c r="E985" s="71"/>
      <c r="F985" s="111" t="str">
        <f>IFERROR(IF(G985="","",VLOOKUP(G985,種名候補!$C$2:$D$41,2,0)),"")</f>
        <v/>
      </c>
      <c r="G985" s="72"/>
      <c r="H985" s="73"/>
      <c r="I985" s="69"/>
      <c r="J985" s="69"/>
      <c r="K985" s="74"/>
      <c r="L985" s="75"/>
      <c r="M985" s="75"/>
      <c r="N985" s="75"/>
      <c r="P985" s="329" t="str">
        <f t="shared" si="15"/>
        <v/>
      </c>
    </row>
    <row r="986" spans="1:16" s="40" customFormat="1" ht="12.3">
      <c r="A986" s="69"/>
      <c r="B986" s="69"/>
      <c r="C986" s="70"/>
      <c r="D986" s="70"/>
      <c r="E986" s="71"/>
      <c r="F986" s="111" t="str">
        <f>IFERROR(IF(G986="","",VLOOKUP(G986,種名候補!$C$2:$D$41,2,0)),"")</f>
        <v/>
      </c>
      <c r="G986" s="72"/>
      <c r="H986" s="73"/>
      <c r="I986" s="69"/>
      <c r="J986" s="69"/>
      <c r="K986" s="74"/>
      <c r="L986" s="75"/>
      <c r="M986" s="75"/>
      <c r="N986" s="75"/>
      <c r="P986" s="329" t="str">
        <f t="shared" si="15"/>
        <v/>
      </c>
    </row>
    <row r="987" spans="1:16" s="40" customFormat="1" ht="12.3">
      <c r="A987" s="69"/>
      <c r="B987" s="69"/>
      <c r="C987" s="70"/>
      <c r="D987" s="70"/>
      <c r="E987" s="71"/>
      <c r="F987" s="111" t="str">
        <f>IFERROR(IF(G987="","",VLOOKUP(G987,種名候補!$C$2:$D$41,2,0)),"")</f>
        <v/>
      </c>
      <c r="G987" s="72"/>
      <c r="H987" s="73"/>
      <c r="I987" s="69"/>
      <c r="J987" s="69"/>
      <c r="K987" s="74"/>
      <c r="L987" s="75"/>
      <c r="M987" s="75"/>
      <c r="N987" s="75"/>
      <c r="P987" s="329" t="str">
        <f t="shared" si="15"/>
        <v/>
      </c>
    </row>
    <row r="988" spans="1:16" s="40" customFormat="1" ht="12.3">
      <c r="A988" s="69"/>
      <c r="B988" s="69"/>
      <c r="C988" s="70"/>
      <c r="D988" s="70"/>
      <c r="E988" s="71"/>
      <c r="F988" s="111" t="str">
        <f>IFERROR(IF(G988="","",VLOOKUP(G988,種名候補!$C$2:$D$41,2,0)),"")</f>
        <v/>
      </c>
      <c r="G988" s="72"/>
      <c r="H988" s="73"/>
      <c r="I988" s="69"/>
      <c r="J988" s="69"/>
      <c r="K988" s="74"/>
      <c r="L988" s="75"/>
      <c r="M988" s="75"/>
      <c r="N988" s="75"/>
      <c r="P988" s="329" t="str">
        <f t="shared" si="15"/>
        <v/>
      </c>
    </row>
    <row r="989" spans="1:16" s="40" customFormat="1" ht="12.3">
      <c r="A989" s="69"/>
      <c r="B989" s="69"/>
      <c r="C989" s="70"/>
      <c r="D989" s="70"/>
      <c r="E989" s="71"/>
      <c r="F989" s="111" t="str">
        <f>IFERROR(IF(G989="","",VLOOKUP(G989,種名候補!$C$2:$D$41,2,0)),"")</f>
        <v/>
      </c>
      <c r="G989" s="72"/>
      <c r="H989" s="73"/>
      <c r="I989" s="69"/>
      <c r="J989" s="69"/>
      <c r="K989" s="74"/>
      <c r="L989" s="75"/>
      <c r="M989" s="75"/>
      <c r="N989" s="75"/>
      <c r="P989" s="329" t="str">
        <f t="shared" si="15"/>
        <v/>
      </c>
    </row>
    <row r="990" spans="1:16" s="40" customFormat="1" ht="12.3">
      <c r="A990" s="69"/>
      <c r="B990" s="69"/>
      <c r="C990" s="70"/>
      <c r="D990" s="70"/>
      <c r="E990" s="71"/>
      <c r="F990" s="111" t="str">
        <f>IFERROR(IF(G990="","",VLOOKUP(G990,種名候補!$C$2:$D$41,2,0)),"")</f>
        <v/>
      </c>
      <c r="G990" s="72"/>
      <c r="H990" s="73"/>
      <c r="I990" s="69"/>
      <c r="J990" s="69"/>
      <c r="K990" s="74"/>
      <c r="L990" s="75"/>
      <c r="M990" s="75"/>
      <c r="N990" s="75"/>
      <c r="P990" s="329" t="str">
        <f t="shared" si="15"/>
        <v/>
      </c>
    </row>
    <row r="991" spans="1:16" s="40" customFormat="1" ht="12.3">
      <c r="A991" s="69"/>
      <c r="B991" s="69"/>
      <c r="C991" s="70"/>
      <c r="D991" s="70"/>
      <c r="E991" s="71"/>
      <c r="F991" s="111" t="str">
        <f>IFERROR(IF(G991="","",VLOOKUP(G991,種名候補!$C$2:$D$41,2,0)),"")</f>
        <v/>
      </c>
      <c r="G991" s="72"/>
      <c r="H991" s="73"/>
      <c r="I991" s="69"/>
      <c r="J991" s="69"/>
      <c r="K991" s="74"/>
      <c r="L991" s="75"/>
      <c r="M991" s="75"/>
      <c r="N991" s="75"/>
      <c r="P991" s="329" t="str">
        <f t="shared" si="15"/>
        <v/>
      </c>
    </row>
    <row r="992" spans="1:16" s="40" customFormat="1" ht="12.3">
      <c r="A992" s="69"/>
      <c r="B992" s="69"/>
      <c r="C992" s="70"/>
      <c r="D992" s="70"/>
      <c r="E992" s="71"/>
      <c r="F992" s="111" t="str">
        <f>IFERROR(IF(G992="","",VLOOKUP(G992,種名候補!$C$2:$D$41,2,0)),"")</f>
        <v/>
      </c>
      <c r="G992" s="72"/>
      <c r="H992" s="73"/>
      <c r="I992" s="69"/>
      <c r="J992" s="69"/>
      <c r="K992" s="74"/>
      <c r="L992" s="75"/>
      <c r="M992" s="75"/>
      <c r="N992" s="75"/>
      <c r="P992" s="329" t="str">
        <f t="shared" si="15"/>
        <v/>
      </c>
    </row>
    <row r="993" spans="1:16" s="40" customFormat="1" ht="12.3">
      <c r="A993" s="69"/>
      <c r="B993" s="69"/>
      <c r="C993" s="70"/>
      <c r="D993" s="70"/>
      <c r="E993" s="71"/>
      <c r="F993" s="111" t="str">
        <f>IFERROR(IF(G993="","",VLOOKUP(G993,種名候補!$C$2:$D$41,2,0)),"")</f>
        <v/>
      </c>
      <c r="G993" s="72"/>
      <c r="H993" s="73"/>
      <c r="I993" s="69"/>
      <c r="J993" s="69"/>
      <c r="K993" s="74"/>
      <c r="L993" s="75"/>
      <c r="M993" s="75"/>
      <c r="N993" s="75"/>
      <c r="P993" s="329" t="str">
        <f t="shared" si="15"/>
        <v/>
      </c>
    </row>
    <row r="994" spans="1:16" s="40" customFormat="1" ht="12.3">
      <c r="A994" s="69"/>
      <c r="B994" s="69"/>
      <c r="C994" s="70"/>
      <c r="D994" s="70"/>
      <c r="E994" s="71"/>
      <c r="F994" s="111" t="str">
        <f>IFERROR(IF(G994="","",VLOOKUP(G994,種名候補!$C$2:$D$41,2,0)),"")</f>
        <v/>
      </c>
      <c r="G994" s="72"/>
      <c r="H994" s="73"/>
      <c r="I994" s="69"/>
      <c r="J994" s="69"/>
      <c r="K994" s="74"/>
      <c r="L994" s="75"/>
      <c r="M994" s="75"/>
      <c r="N994" s="75"/>
      <c r="P994" s="329" t="str">
        <f t="shared" si="15"/>
        <v/>
      </c>
    </row>
    <row r="995" spans="1:16" s="40" customFormat="1" ht="12.3">
      <c r="A995" s="69"/>
      <c r="B995" s="69"/>
      <c r="C995" s="70"/>
      <c r="D995" s="70"/>
      <c r="E995" s="71"/>
      <c r="F995" s="111" t="str">
        <f>IFERROR(IF(G995="","",VLOOKUP(G995,種名候補!$C$2:$D$41,2,0)),"")</f>
        <v/>
      </c>
      <c r="G995" s="72"/>
      <c r="H995" s="73"/>
      <c r="I995" s="69"/>
      <c r="J995" s="69"/>
      <c r="K995" s="74"/>
      <c r="L995" s="75"/>
      <c r="M995" s="75"/>
      <c r="N995" s="75"/>
      <c r="P995" s="329" t="str">
        <f t="shared" si="15"/>
        <v/>
      </c>
    </row>
    <row r="996" spans="1:16" s="40" customFormat="1" ht="12.3">
      <c r="A996" s="69"/>
      <c r="B996" s="69"/>
      <c r="C996" s="70"/>
      <c r="D996" s="70"/>
      <c r="E996" s="71"/>
      <c r="F996" s="111" t="str">
        <f>IFERROR(IF(G996="","",VLOOKUP(G996,種名候補!$C$2:$D$41,2,0)),"")</f>
        <v/>
      </c>
      <c r="G996" s="72"/>
      <c r="H996" s="73"/>
      <c r="I996" s="69"/>
      <c r="J996" s="69"/>
      <c r="K996" s="74"/>
      <c r="L996" s="75"/>
      <c r="M996" s="75"/>
      <c r="N996" s="75"/>
      <c r="P996" s="329" t="str">
        <f t="shared" si="15"/>
        <v/>
      </c>
    </row>
    <row r="997" spans="1:16" s="40" customFormat="1" ht="12.3">
      <c r="A997" s="69"/>
      <c r="B997" s="69"/>
      <c r="C997" s="70"/>
      <c r="D997" s="70"/>
      <c r="E997" s="71"/>
      <c r="F997" s="111" t="str">
        <f>IFERROR(IF(G997="","",VLOOKUP(G997,種名候補!$C$2:$D$41,2,0)),"")</f>
        <v/>
      </c>
      <c r="G997" s="72"/>
      <c r="H997" s="73"/>
      <c r="I997" s="69"/>
      <c r="J997" s="69"/>
      <c r="K997" s="74"/>
      <c r="L997" s="75"/>
      <c r="M997" s="75"/>
      <c r="N997" s="75"/>
      <c r="P997" s="329" t="str">
        <f t="shared" si="15"/>
        <v/>
      </c>
    </row>
    <row r="998" spans="1:16" s="40" customFormat="1" ht="12.3">
      <c r="A998" s="69"/>
      <c r="B998" s="69"/>
      <c r="C998" s="70"/>
      <c r="D998" s="70"/>
      <c r="E998" s="71"/>
      <c r="F998" s="111" t="str">
        <f>IFERROR(IF(G998="","",VLOOKUP(G998,種名候補!$C$2:$D$41,2,0)),"")</f>
        <v/>
      </c>
      <c r="G998" s="72"/>
      <c r="H998" s="73"/>
      <c r="I998" s="69"/>
      <c r="J998" s="69"/>
      <c r="K998" s="74"/>
      <c r="L998" s="75"/>
      <c r="M998" s="75"/>
      <c r="N998" s="75"/>
      <c r="P998" s="329" t="str">
        <f t="shared" si="15"/>
        <v/>
      </c>
    </row>
    <row r="999" spans="1:16" s="40" customFormat="1" ht="12.3">
      <c r="A999" s="69"/>
      <c r="B999" s="69"/>
      <c r="C999" s="70"/>
      <c r="D999" s="70"/>
      <c r="E999" s="71"/>
      <c r="F999" s="111" t="str">
        <f>IFERROR(IF(G999="","",VLOOKUP(G999,種名候補!$C$2:$D$41,2,0)),"")</f>
        <v/>
      </c>
      <c r="G999" s="72"/>
      <c r="H999" s="73"/>
      <c r="I999" s="69"/>
      <c r="J999" s="69"/>
      <c r="K999" s="74"/>
      <c r="L999" s="75"/>
      <c r="M999" s="75"/>
      <c r="N999" s="75"/>
      <c r="P999" s="329" t="str">
        <f t="shared" si="15"/>
        <v/>
      </c>
    </row>
    <row r="1000" spans="1:16" s="40" customFormat="1" ht="12.3">
      <c r="A1000" s="69"/>
      <c r="B1000" s="69"/>
      <c r="C1000" s="70"/>
      <c r="D1000" s="70"/>
      <c r="E1000" s="71"/>
      <c r="F1000" s="111" t="str">
        <f>IFERROR(IF(G1000="","",VLOOKUP(G1000,種名候補!$C$2:$D$41,2,0)),"")</f>
        <v/>
      </c>
      <c r="G1000" s="72"/>
      <c r="H1000" s="73"/>
      <c r="I1000" s="69"/>
      <c r="J1000" s="69"/>
      <c r="K1000" s="74"/>
      <c r="L1000" s="75"/>
      <c r="M1000" s="75"/>
      <c r="N1000" s="75"/>
      <c r="P1000" s="329" t="str">
        <f t="shared" si="15"/>
        <v/>
      </c>
    </row>
    <row r="1001" spans="1:16" s="40" customFormat="1" ht="12.3">
      <c r="A1001" s="69"/>
      <c r="B1001" s="69"/>
      <c r="C1001" s="70"/>
      <c r="D1001" s="70"/>
      <c r="E1001" s="71"/>
      <c r="F1001" s="111" t="str">
        <f>IFERROR(IF(G1001="","",VLOOKUP(G1001,種名候補!$C$2:$D$41,2,0)),"")</f>
        <v/>
      </c>
      <c r="G1001" s="72"/>
      <c r="H1001" s="73"/>
      <c r="I1001" s="69"/>
      <c r="J1001" s="69"/>
      <c r="K1001" s="74"/>
      <c r="L1001" s="75"/>
      <c r="M1001" s="75"/>
      <c r="N1001" s="75"/>
      <c r="P1001" s="329" t="str">
        <f t="shared" si="15"/>
        <v/>
      </c>
    </row>
    <row r="1002" spans="1:16" s="40" customFormat="1" ht="12.3">
      <c r="A1002" s="69"/>
      <c r="B1002" s="69"/>
      <c r="C1002" s="70"/>
      <c r="D1002" s="70"/>
      <c r="E1002" s="71"/>
      <c r="F1002" s="111" t="str">
        <f>IFERROR(IF(G1002="","",VLOOKUP(G1002,種名候補!$C$2:$D$41,2,0)),"")</f>
        <v/>
      </c>
      <c r="G1002" s="72"/>
      <c r="H1002" s="73"/>
      <c r="I1002" s="69"/>
      <c r="J1002" s="69"/>
      <c r="K1002" s="74"/>
      <c r="L1002" s="75"/>
      <c r="M1002" s="75"/>
      <c r="N1002" s="75"/>
      <c r="P1002" s="329" t="str">
        <f t="shared" si="15"/>
        <v/>
      </c>
    </row>
    <row r="1003" spans="1:16" s="40" customFormat="1" ht="12.3">
      <c r="A1003" s="69"/>
      <c r="B1003" s="69"/>
      <c r="C1003" s="70"/>
      <c r="D1003" s="70"/>
      <c r="E1003" s="71"/>
      <c r="F1003" s="111" t="str">
        <f>IFERROR(IF(G1003="","",VLOOKUP(G1003,種名候補!$C$2:$D$41,2,0)),"")</f>
        <v/>
      </c>
      <c r="G1003" s="72"/>
      <c r="H1003" s="73"/>
      <c r="I1003" s="69"/>
      <c r="J1003" s="69"/>
      <c r="K1003" s="74"/>
      <c r="L1003" s="75"/>
      <c r="M1003" s="75"/>
      <c r="N1003" s="75"/>
      <c r="P1003" s="329" t="str">
        <f t="shared" si="15"/>
        <v/>
      </c>
    </row>
    <row r="1004" spans="1:16" s="40" customFormat="1" ht="12.3">
      <c r="A1004" s="69"/>
      <c r="B1004" s="69"/>
      <c r="C1004" s="70"/>
      <c r="D1004" s="70"/>
      <c r="E1004" s="71"/>
      <c r="F1004" s="111" t="str">
        <f>IFERROR(IF(G1004="","",VLOOKUP(G1004,種名候補!$C$2:$D$41,2,0)),"")</f>
        <v/>
      </c>
      <c r="G1004" s="72"/>
      <c r="H1004" s="73"/>
      <c r="I1004" s="69"/>
      <c r="J1004" s="69"/>
      <c r="K1004" s="74"/>
      <c r="L1004" s="75"/>
      <c r="M1004" s="75"/>
      <c r="N1004" s="75"/>
      <c r="P1004" s="329" t="str">
        <f t="shared" si="15"/>
        <v/>
      </c>
    </row>
    <row r="1005" spans="1:16" s="40" customFormat="1" ht="12.3">
      <c r="A1005" s="69"/>
      <c r="B1005" s="69"/>
      <c r="C1005" s="70"/>
      <c r="D1005" s="70"/>
      <c r="E1005" s="71"/>
      <c r="F1005" s="111" t="str">
        <f>IFERROR(IF(G1005="","",VLOOKUP(G1005,種名候補!$C$2:$D$41,2,0)),"")</f>
        <v/>
      </c>
      <c r="G1005" s="72"/>
      <c r="H1005" s="73"/>
      <c r="I1005" s="69"/>
      <c r="J1005" s="69"/>
      <c r="K1005" s="74"/>
      <c r="L1005" s="75"/>
      <c r="M1005" s="75"/>
      <c r="N1005" s="75"/>
      <c r="P1005" s="329" t="str">
        <f t="shared" si="15"/>
        <v/>
      </c>
    </row>
    <row r="1006" spans="1:16" s="40" customFormat="1" ht="12.3">
      <c r="A1006" s="69"/>
      <c r="B1006" s="69"/>
      <c r="C1006" s="70"/>
      <c r="D1006" s="70"/>
      <c r="E1006" s="71"/>
      <c r="F1006" s="111" t="str">
        <f>IFERROR(IF(G1006="","",VLOOKUP(G1006,種名候補!$C$2:$D$41,2,0)),"")</f>
        <v/>
      </c>
      <c r="G1006" s="72"/>
      <c r="H1006" s="73"/>
      <c r="I1006" s="69"/>
      <c r="J1006" s="69"/>
      <c r="K1006" s="74"/>
      <c r="L1006" s="75"/>
      <c r="M1006" s="75"/>
      <c r="N1006" s="75"/>
      <c r="P1006" s="329" t="str">
        <f t="shared" si="15"/>
        <v/>
      </c>
    </row>
    <row r="1007" spans="1:16" s="40" customFormat="1" ht="12.3">
      <c r="A1007" s="69"/>
      <c r="B1007" s="69"/>
      <c r="C1007" s="70"/>
      <c r="D1007" s="70"/>
      <c r="E1007" s="71"/>
      <c r="F1007" s="111" t="str">
        <f>IFERROR(IF(G1007="","",VLOOKUP(G1007,種名候補!$C$2:$D$41,2,0)),"")</f>
        <v/>
      </c>
      <c r="G1007" s="72"/>
      <c r="H1007" s="73"/>
      <c r="I1007" s="69"/>
      <c r="J1007" s="69"/>
      <c r="K1007" s="74"/>
      <c r="L1007" s="75"/>
      <c r="M1007" s="75"/>
      <c r="N1007" s="75"/>
      <c r="P1007" s="329" t="str">
        <f t="shared" si="15"/>
        <v/>
      </c>
    </row>
    <row r="1008" spans="1:16" s="40" customFormat="1" ht="12.3">
      <c r="A1008" s="103"/>
      <c r="B1008" s="76"/>
      <c r="C1008" s="77"/>
      <c r="D1008" s="77"/>
      <c r="E1008" s="78"/>
      <c r="F1008" s="112" t="str">
        <f>IFERROR(IF(G1008="","",VLOOKUP(G1008,種名候補!$C$2:$D$41,2,0)),"")</f>
        <v/>
      </c>
      <c r="G1008" s="79"/>
      <c r="H1008" s="80"/>
      <c r="I1008" s="76"/>
      <c r="J1008" s="76"/>
      <c r="K1008" s="81"/>
      <c r="L1008" s="82"/>
      <c r="M1008" s="82"/>
      <c r="N1008" s="82"/>
      <c r="P1008" s="329" t="str">
        <f t="shared" si="15"/>
        <v/>
      </c>
    </row>
  </sheetData>
  <sheetProtection sheet="1" formatCells="0" formatColumns="0" formatRows="0" insertHyperlinks="0" deleteRows="0" sort="0" autoFilter="0" pivotTables="0"/>
  <dataConsolidate/>
  <mergeCells count="4">
    <mergeCell ref="J2:J4"/>
    <mergeCell ref="K3:K4"/>
    <mergeCell ref="L3:L4"/>
    <mergeCell ref="A7:B7"/>
  </mergeCells>
  <phoneticPr fontId="4"/>
  <conditionalFormatting sqref="G9:G1008">
    <cfRule type="expression" dxfId="13" priority="6">
      <formula>AND(COUNTA($A10:$E10)&gt;0,$G9="")</formula>
    </cfRule>
    <cfRule type="expression" dxfId="12" priority="7">
      <formula>AND($G9&lt;&gt;"",$G9&lt;&gt;種名リスト)</formula>
    </cfRule>
    <cfRule type="cellIs" dxfId="11" priority="10" stopIfTrue="1" operator="equal">
      <formula>"調査員"</formula>
    </cfRule>
  </conditionalFormatting>
  <conditionalFormatting sqref="F9:F1008">
    <cfRule type="cellIs" dxfId="10" priority="11" stopIfTrue="1" operator="equal">
      <formula>"不明"</formula>
    </cfRule>
  </conditionalFormatting>
  <conditionalFormatting sqref="E9:E1008">
    <cfRule type="expression" dxfId="9" priority="5">
      <formula>OR(AND(COUNTA($A10:$E10)&gt;0,$E9=""),AND(AND(HOUR($E9)=0,MINUTE($E9)=0),$E9&lt;&gt;0))</formula>
    </cfRule>
  </conditionalFormatting>
  <conditionalFormatting sqref="A9:E1008 G9:J1008">
    <cfRule type="expression" dxfId="8" priority="17">
      <formula>MOD(ROW(),2)=0</formula>
    </cfRule>
  </conditionalFormatting>
  <conditionalFormatting sqref="A9:A1008">
    <cfRule type="expression" dxfId="7" priority="1">
      <formula>OR(AND($A9&lt;&gt;FolderID,$A9&lt;&gt;""),AND(COUNTA($A10:$E10)&gt;0,$A9=""))</formula>
    </cfRule>
  </conditionalFormatting>
  <conditionalFormatting sqref="B9:B1008">
    <cfRule type="expression" dxfId="6" priority="2">
      <formula>AND(COUNTA($A10:$E10)&gt;0,$B9="")</formula>
    </cfRule>
  </conditionalFormatting>
  <conditionalFormatting sqref="C9:C1008">
    <cfRule type="expression" dxfId="5" priority="3">
      <formula>AND(COUNTA($A10:$E10)&gt;0,$B9="")</formula>
    </cfRule>
  </conditionalFormatting>
  <conditionalFormatting sqref="D9:D1008">
    <cfRule type="expression" dxfId="4" priority="4">
      <formula>AND(COUNTA($A10:$E10)&gt;0,$D9="")</formula>
    </cfRule>
  </conditionalFormatting>
  <conditionalFormatting sqref="I9:I1008">
    <cfRule type="expression" dxfId="3" priority="8">
      <formula>AND(COUNTA($A10:$E10)&gt;0,$I9="")</formula>
    </cfRule>
  </conditionalFormatting>
  <dataValidations count="12">
    <dataValidation type="whole" imeMode="off" allowBlank="1" showInputMessage="1" showErrorMessage="1" errorTitle="入力エラー" error="写真に写っている個体数を半角数字で入力して下さい。" sqref="I9:I1008">
      <formula1>0</formula1>
      <formula2>100</formula2>
    </dataValidation>
    <dataValidation imeMode="off" allowBlank="1" showInputMessage="1" showErrorMessage="1" sqref="B9:B1008 C5"/>
    <dataValidation type="whole" imeMode="off" showErrorMessage="1" errorTitle="入力エラー" error="調査月を「半角数字」で入力してください" sqref="C9:C1008">
      <formula1>1</formula1>
      <formula2>12</formula2>
    </dataValidation>
    <dataValidation type="whole" imeMode="off" showErrorMessage="1" errorTitle="入力エラー" error="調査日を「半角数字」で入力してください" sqref="D9:D1008">
      <formula1>1</formula1>
      <formula2>31</formula2>
    </dataValidation>
    <dataValidation type="time" imeMode="off" allowBlank="1" showInputMessage="1" showErrorMessage="1" errorTitle="入力エラー" error="時刻（時：分）を半角で「14:26」のように入力して下さい。めんどくさくてごめんなさい！" sqref="E11:E1008">
      <formula1>0</formula1>
      <formula2>0.999305555555556</formula2>
    </dataValidation>
    <dataValidation type="list" errorStyle="warning" allowBlank="1" showInputMessage="1" showErrorMessage="1" errorTitle="入力エラー" error="同定に自信がないときは半角で「?」を入力してください。" sqref="H9:H1008">
      <formula1>"?,同定依頼"</formula1>
    </dataValidation>
    <dataValidation type="list" errorStyle="warning" imeMode="fullKatakana" allowBlank="1" showInputMessage="1" showErrorMessage="1" errorTitle="入力エラー" error="通常使用する種名リストにはない名前です。" sqref="G9:G1008">
      <formula1>種名リスト</formula1>
    </dataValidation>
    <dataValidation type="whole" imeMode="off" allowBlank="1" showErrorMessage="1" errorTitle="入力エラー" error="半角数字で西暦年を入力して下さい" sqref="B6:C6">
      <formula1>1950</formula1>
      <formula2>2500</formula2>
    </dataValidation>
    <dataValidation errorStyle="warning" imeMode="off" allowBlank="1" showErrorMessage="1" errorTitle="入力エラー" error="半角数字で西暦年を入力して下さい" sqref="D6"/>
    <dataValidation type="list" allowBlank="1" showInputMessage="1" sqref="L9:L1008">
      <formula1>"同定間違い,見落とし,同定不可能,その他"</formula1>
    </dataValidation>
    <dataValidation type="list" imeMode="off" allowBlank="1" showInputMessage="1" showErrorMessage="1" errorTitle="入力エラー" error="「様式Ⅰ（カメラ設置データ）」シートの、「カメラ設置データ」に記入されていないフォルダIDは入れることができません。_x000a_「カメラ設置データ」に入れてから、再度選択してご入力をお願いいたします。" sqref="A9:A1008">
      <formula1>FolderID</formula1>
    </dataValidation>
    <dataValidation type="time" imeMode="off" allowBlank="1" showInputMessage="1" showErrorMessage="1" errorTitle="入力エラー" error="時刻（時：分）を半角で「14:26」のように入力して下さい。めんどくさくてごめんなさい！" sqref="E9:E10">
      <formula1>0</formula1>
      <formula2>0.999305555555556</formula2>
    </dataValidation>
  </dataValidations>
  <pageMargins left="0.49" right="0.48" top="0.67" bottom="1" header="0.51200000000000001" footer="0.51200000000000001"/>
  <pageSetup paperSize="9" scale="61" orientation="portrait" r:id="rId1"/>
  <headerFooter alignWithMargins="0"/>
  <colBreaks count="1" manualBreakCount="1">
    <brk id="13"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6"/>
  <sheetViews>
    <sheetView showGridLines="0" zoomScaleNormal="100" workbookViewId="0"/>
  </sheetViews>
  <sheetFormatPr defaultColWidth="9" defaultRowHeight="12.9"/>
  <cols>
    <col min="1" max="1" width="25.20703125" style="85" customWidth="1"/>
    <col min="2" max="2" width="14" style="85" customWidth="1"/>
    <col min="3" max="3" width="16.1015625" style="85" bestFit="1" customWidth="1"/>
    <col min="4" max="4" width="11.7890625" style="85" customWidth="1"/>
    <col min="5" max="5" width="16.20703125" style="85" bestFit="1" customWidth="1"/>
    <col min="6" max="6" width="11.7890625" style="85" customWidth="1"/>
    <col min="7" max="7" width="17.7890625" style="86" customWidth="1"/>
    <col min="8" max="16384" width="9" style="85"/>
  </cols>
  <sheetData>
    <row r="1" spans="1:7" ht="20.7">
      <c r="A1" s="84" t="s">
        <v>653</v>
      </c>
    </row>
    <row r="2" spans="1:7" ht="21.6" customHeight="1">
      <c r="A2" s="84" t="s">
        <v>573</v>
      </c>
      <c r="G2" s="87"/>
    </row>
    <row r="3" spans="1:7" s="31" customFormat="1" ht="12.6" customHeight="1">
      <c r="G3" s="88"/>
    </row>
    <row r="4" spans="1:7" s="89" customFormat="1" ht="12.3">
      <c r="A4" s="417" t="s">
        <v>652</v>
      </c>
      <c r="B4" s="417"/>
      <c r="C4" s="417"/>
      <c r="D4" s="417"/>
      <c r="E4" s="417"/>
      <c r="F4" s="417"/>
      <c r="G4" s="191"/>
    </row>
    <row r="5" spans="1:7" s="89" customFormat="1" ht="31.2" customHeight="1">
      <c r="A5" s="90" t="str">
        <f>IF(OR(COUNTIF(B16:B18,"△入力中")&gt;0,COUNTIF(B16:B18,"×未入力")&gt;0),"まだ未入力の項目があるようです。お手数おかけしますが、下の入力チェックをご確認ください","")</f>
        <v>まだ未入力の項目があるようです。お手数おかけしますが、下の入力チェックをご確認ください</v>
      </c>
      <c r="B5" s="191"/>
      <c r="C5" s="191"/>
      <c r="D5" s="191"/>
      <c r="E5" s="191"/>
      <c r="F5" s="191"/>
      <c r="G5" s="191"/>
    </row>
    <row r="6" spans="1:7" s="89" customFormat="1" ht="6" customHeight="1">
      <c r="A6" s="31"/>
    </row>
    <row r="7" spans="1:7" s="31" customFormat="1" ht="16.8" customHeight="1">
      <c r="A7" s="91" t="s">
        <v>574</v>
      </c>
      <c r="B7" s="92"/>
      <c r="C7" s="92"/>
      <c r="D7" s="92"/>
      <c r="E7" s="93"/>
      <c r="F7" s="93"/>
      <c r="G7" s="94"/>
    </row>
    <row r="8" spans="1:7" s="31" customFormat="1" ht="12.3">
      <c r="A8" s="31" t="s">
        <v>575</v>
      </c>
      <c r="G8" s="95"/>
    </row>
    <row r="9" spans="1:7" s="31" customFormat="1" ht="12.3">
      <c r="A9" s="31" t="s">
        <v>576</v>
      </c>
      <c r="G9" s="95"/>
    </row>
    <row r="10" spans="1:7" s="31" customFormat="1" ht="12.3">
      <c r="A10" s="31" t="s">
        <v>577</v>
      </c>
      <c r="G10" s="95"/>
    </row>
    <row r="11" spans="1:7" s="31" customFormat="1" ht="12.3">
      <c r="A11" s="31" t="s">
        <v>578</v>
      </c>
      <c r="G11" s="95"/>
    </row>
    <row r="12" spans="1:7" s="31" customFormat="1" ht="12.3">
      <c r="F12" s="95"/>
    </row>
    <row r="13" spans="1:7" s="31" customFormat="1" ht="12.6" thickBot="1">
      <c r="A13" s="176" t="s">
        <v>622</v>
      </c>
      <c r="F13" s="95"/>
      <c r="G13" s="177"/>
    </row>
    <row r="14" spans="1:7" s="31" customFormat="1" ht="12.3">
      <c r="A14" s="418" t="s">
        <v>579</v>
      </c>
      <c r="B14" s="420" t="s">
        <v>580</v>
      </c>
      <c r="C14" s="422" t="s">
        <v>581</v>
      </c>
      <c r="D14" s="422"/>
      <c r="E14" s="422"/>
      <c r="F14" s="423"/>
      <c r="G14" s="96"/>
    </row>
    <row r="15" spans="1:7" s="31" customFormat="1" ht="12.6" thickBot="1">
      <c r="A15" s="419"/>
      <c r="B15" s="421"/>
      <c r="C15" s="107" t="s">
        <v>404</v>
      </c>
      <c r="D15" s="107" t="s">
        <v>585</v>
      </c>
      <c r="E15" s="105" t="s">
        <v>366</v>
      </c>
      <c r="F15" s="106" t="s">
        <v>597</v>
      </c>
      <c r="G15" s="96"/>
    </row>
    <row r="16" spans="1:7" s="31" customFormat="1" ht="21.6" customHeight="1" thickTop="1">
      <c r="A16" s="97" t="s">
        <v>582</v>
      </c>
      <c r="B16" s="181" t="str">
        <f>IF(C16="○完了","○入力済",C16)</f>
        <v>×未入力</v>
      </c>
      <c r="C16" s="109" t="str">
        <f>特徴的な変化!G4</f>
        <v>×未入力</v>
      </c>
      <c r="D16" s="424"/>
      <c r="E16" s="425"/>
      <c r="F16" s="426"/>
      <c r="G16" s="98"/>
    </row>
    <row r="17" spans="1:8" s="31" customFormat="1" ht="21.6" customHeight="1">
      <c r="A17" s="178" t="s">
        <v>598</v>
      </c>
      <c r="B17" s="181" t="str">
        <f>IF(COUNTIF(D17:E17,"×未入力")=2, "×未入力", IF(COUNTIF(D17:E17,"○完了")=2,"○入力済", "△入力中"))</f>
        <v>×未入力</v>
      </c>
      <c r="C17" s="180"/>
      <c r="D17" s="109" t="str">
        <f>'様式Ⅰ（カメラ設置データ）'!$H$4</f>
        <v>×未入力</v>
      </c>
      <c r="E17" s="110" t="str">
        <f>'様式Ⅰ（カメラ設置データ）'!$I$4</f>
        <v>×未入力</v>
      </c>
      <c r="F17" s="99"/>
      <c r="G17" s="98"/>
    </row>
    <row r="18" spans="1:8" s="31" customFormat="1" ht="21.6" customHeight="1" thickBot="1">
      <c r="A18" s="179" t="s">
        <v>599</v>
      </c>
      <c r="B18" s="182" t="str">
        <f>IF(F18="○完了","○入力済",F18)</f>
        <v>×未入力</v>
      </c>
      <c r="C18" s="415"/>
      <c r="D18" s="415"/>
      <c r="E18" s="416"/>
      <c r="F18" s="113" t="str">
        <f>'様式Ⅱ（写真データ）'!L3</f>
        <v>×未入力</v>
      </c>
      <c r="G18" s="98"/>
      <c r="H18" s="100"/>
    </row>
    <row r="19" spans="1:8" s="31" customFormat="1" ht="12.3">
      <c r="G19" s="95"/>
    </row>
    <row r="20" spans="1:8" s="31" customFormat="1" ht="12.3">
      <c r="A20" s="31" t="s">
        <v>583</v>
      </c>
      <c r="G20" s="95"/>
    </row>
    <row r="21" spans="1:8" s="31" customFormat="1" ht="12.3">
      <c r="G21" s="95"/>
    </row>
    <row r="22" spans="1:8" s="31" customFormat="1" ht="12.3">
      <c r="G22" s="95"/>
    </row>
    <row r="23" spans="1:8" s="31" customFormat="1">
      <c r="A23" s="335" t="s">
        <v>651</v>
      </c>
      <c r="G23" s="95"/>
    </row>
    <row r="24" spans="1:8" s="31" customFormat="1" ht="12.3">
      <c r="G24" s="95"/>
    </row>
    <row r="25" spans="1:8" s="31" customFormat="1" ht="12.3">
      <c r="G25" s="95"/>
    </row>
    <row r="26" spans="1:8" s="31" customFormat="1" ht="12.3">
      <c r="G26" s="95"/>
    </row>
  </sheetData>
  <sheetProtection sheet="1" objects="1" scenarios="1"/>
  <mergeCells count="6">
    <mergeCell ref="C18:E18"/>
    <mergeCell ref="A4:F4"/>
    <mergeCell ref="A14:A15"/>
    <mergeCell ref="B14:B15"/>
    <mergeCell ref="C14:F14"/>
    <mergeCell ref="D16:F16"/>
  </mergeCells>
  <phoneticPr fontId="4"/>
  <conditionalFormatting sqref="B16:D16 B17:F17 B18:C18 F18">
    <cfRule type="containsText" dxfId="2" priority="1" stopIfTrue="1" operator="containsText" text="○">
      <formula>NOT(ISERROR(SEARCH("○",B16)))</formula>
    </cfRule>
    <cfRule type="containsText" dxfId="1" priority="2" stopIfTrue="1" operator="containsText" text="△入力中">
      <formula>NOT(ISERROR(SEARCH("△入力中",B16)))</formula>
    </cfRule>
    <cfRule type="containsText" dxfId="0" priority="3" stopIfTrue="1" operator="containsText" text="×">
      <formula>NOT(ISERROR(SEARCH("×",B16)))</formula>
    </cfRule>
  </conditionalFormatting>
  <hyperlinks>
    <hyperlink ref="C16" location="特徴的な変化!G3" display="特徴的な変化!G3"/>
    <hyperlink ref="D17" location="'様式Ⅰ（カメラ設置データ）'!H3" display="'様式Ⅰ（カメラ設置データ）'!H3"/>
    <hyperlink ref="E17" location="'様式Ⅰ（カメラ設置データ）'!I3" display="'様式Ⅰ（カメラ設置データ）'!I3"/>
    <hyperlink ref="F18" location="'様式Ⅱ（写真データ）'!L2" display="'様式Ⅱ（写真データ）'!L2"/>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9</vt:i4>
      </vt:variant>
      <vt:variant>
        <vt:lpstr>グラフ</vt:lpstr>
      </vt:variant>
      <vt:variant>
        <vt:i4>1</vt:i4>
      </vt:variant>
      <vt:variant>
        <vt:lpstr>名前付き一覧</vt:lpstr>
      </vt:variant>
      <vt:variant>
        <vt:i4>12</vt:i4>
      </vt:variant>
    </vt:vector>
  </HeadingPairs>
  <TitlesOfParts>
    <vt:vector size="22" baseType="lpstr">
      <vt:lpstr>sitelist</vt:lpstr>
      <vt:lpstr>種名候補</vt:lpstr>
      <vt:lpstr>入力例(特徴的な変化)</vt:lpstr>
      <vt:lpstr>入力例(Ⅰ)</vt:lpstr>
      <vt:lpstr>入力例(Ⅱ)</vt:lpstr>
      <vt:lpstr>特徴的な変化</vt:lpstr>
      <vt:lpstr>様式Ⅰ（カメラ設置データ）</vt:lpstr>
      <vt:lpstr>様式Ⅱ（写真データ）</vt:lpstr>
      <vt:lpstr>チェック表</vt:lpstr>
      <vt:lpstr>グラフ</vt:lpstr>
      <vt:lpstr>チェック表!Print_Area</vt:lpstr>
      <vt:lpstr>種名候補!Print_Area</vt:lpstr>
      <vt:lpstr>'入力例(Ⅱ)'!Print_Area</vt:lpstr>
      <vt:lpstr>'様式Ⅱ（写真データ）'!Print_Area</vt:lpstr>
      <vt:lpstr>'入力例(Ⅰ)'!Print_Titles</vt:lpstr>
      <vt:lpstr>'入力例(Ⅱ)'!Print_Titles</vt:lpstr>
      <vt:lpstr>'様式Ⅰ（カメラ設置データ）'!Print_Titles</vt:lpstr>
      <vt:lpstr>'様式Ⅱ（写真データ）'!Print_Titles</vt:lpstr>
      <vt:lpstr>SiteID</vt:lpstr>
      <vt:lpstr>SiteName</vt:lpstr>
      <vt:lpstr>使用機材</vt:lpstr>
      <vt:lpstr>種名リスト</vt:lpstr>
    </vt:vector>
  </TitlesOfParts>
  <Manager>Takagawa</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NACS-J</dc:creator>
  <cp:lastModifiedBy>fujita_taku</cp:lastModifiedBy>
  <cp:lastPrinted>2013-08-02T08:08:20Z</cp:lastPrinted>
  <dcterms:created xsi:type="dcterms:W3CDTF">1997-01-08T22:48:59Z</dcterms:created>
  <dcterms:modified xsi:type="dcterms:W3CDTF">2023-05-17T03:50:46Z</dcterms:modified>
</cp:coreProperties>
</file>