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Box\EX30_市民活動推進部（外部共有）\02_モニ1000（外部共有）\02_moni1000データ関係\tmpフォルダー\●入力用フォーム改訂作業\★第5期に向けた改訂作業202303\★WEB掲載用完成版_入力フォーム\"/>
    </mc:Choice>
  </mc:AlternateContent>
  <bookViews>
    <workbookView xWindow="-12" yWindow="4176" windowWidth="20736" windowHeight="4128" firstSheet="2" activeTab="2"/>
  </bookViews>
  <sheets>
    <sheet name="sitelist" sheetId="7" state="hidden" r:id="rId1"/>
    <sheet name="namelist" sheetId="6" state="hidden" r:id="rId2"/>
    <sheet name="最初にお読みください" sheetId="62" r:id="rId3"/>
    <sheet name="入力例(特徴的な変化) " sheetId="61" r:id="rId4"/>
    <sheet name="入力例" sheetId="63" r:id="rId5"/>
    <sheet name="特徴的な変化" sheetId="14" r:id="rId6"/>
    <sheet name="1回目" sheetId="8" r:id="rId7"/>
    <sheet name="2回目" sheetId="64" r:id="rId8"/>
    <sheet name="3回目" sheetId="65" r:id="rId9"/>
    <sheet name="4回目" sheetId="66" r:id="rId10"/>
    <sheet name="5回目" sheetId="67" r:id="rId11"/>
    <sheet name="6回目" sheetId="68" r:id="rId12"/>
    <sheet name="チェック表" sheetId="58" r:id="rId13"/>
  </sheets>
  <definedNames>
    <definedName name="_xlnm._FilterDatabase" localSheetId="1" hidden="1">namelist!$A$1:$M$1</definedName>
    <definedName name="_xlnm.Print_Area" localSheetId="6">'1回目'!$A$1:$L$288</definedName>
    <definedName name="_xlnm.Print_Area" localSheetId="7">'2回目'!$A$1:$L$288</definedName>
    <definedName name="_xlnm.Print_Area" localSheetId="8">'3回目'!$A$1:$L$288</definedName>
    <definedName name="_xlnm.Print_Area" localSheetId="9">'4回目'!$A$1:$L$288</definedName>
    <definedName name="_xlnm.Print_Area" localSheetId="10">'5回目'!$A$1:$L$288</definedName>
    <definedName name="_xlnm.Print_Area" localSheetId="11">'6回目'!$A$1:$L$288</definedName>
    <definedName name="_xlnm.Print_Area" localSheetId="12">チェック表!$A$1:$I$29</definedName>
    <definedName name="_xlnm.Print_Area" localSheetId="4">入力例!$A$1:$L$58</definedName>
    <definedName name="_xlnm.Print_Titles" localSheetId="6">'1回目'!$36:$37</definedName>
    <definedName name="_xlnm.Print_Titles" localSheetId="7">'2回目'!$36:$37</definedName>
    <definedName name="_xlnm.Print_Titles" localSheetId="8">'3回目'!$36:$37</definedName>
    <definedName name="_xlnm.Print_Titles" localSheetId="9">'4回目'!$36:$37</definedName>
    <definedName name="_xlnm.Print_Titles" localSheetId="10">'5回目'!$36:$37</definedName>
    <definedName name="_xlnm.Print_Titles" localSheetId="11">'6回目'!$36:$37</definedName>
    <definedName name="_xlnm.Print_Titles" localSheetId="4">入力例!$36:$37</definedName>
    <definedName name="SiteID">sitelist!$A$2:$A$204</definedName>
    <definedName name="SiteName">sitelist!$B$2:$B$204</definedName>
    <definedName name="区間名">特徴的な変化!$L$8:$L$23</definedName>
    <definedName name="種名リスト">namelist!$A$2:$A$1114</definedName>
  </definedNames>
  <calcPr calcId="162913"/>
</workbook>
</file>

<file path=xl/calcChain.xml><?xml version="1.0" encoding="utf-8"?>
<calcChain xmlns="http://schemas.openxmlformats.org/spreadsheetml/2006/main">
  <c r="B21" i="68" l="1"/>
  <c r="B22" i="68"/>
  <c r="B23" i="68"/>
  <c r="B24" i="68"/>
  <c r="B25" i="68"/>
  <c r="B26" i="68"/>
  <c r="B27" i="68"/>
  <c r="B28" i="68"/>
  <c r="B29" i="68"/>
  <c r="B30" i="68"/>
  <c r="B31" i="68"/>
  <c r="B32" i="68"/>
  <c r="B33" i="68"/>
  <c r="B34" i="68"/>
  <c r="B20" i="68"/>
  <c r="B21" i="67"/>
  <c r="B22" i="67"/>
  <c r="B23" i="67"/>
  <c r="B24" i="67"/>
  <c r="B25" i="67"/>
  <c r="B26" i="67"/>
  <c r="B27" i="67"/>
  <c r="B28" i="67"/>
  <c r="B29" i="67"/>
  <c r="B30" i="67"/>
  <c r="B31" i="67"/>
  <c r="B32" i="67"/>
  <c r="B33" i="67"/>
  <c r="B34" i="67"/>
  <c r="B20" i="67"/>
  <c r="B21" i="66"/>
  <c r="B22" i="66"/>
  <c r="B23" i="66"/>
  <c r="B24" i="66"/>
  <c r="B25" i="66"/>
  <c r="B26" i="66"/>
  <c r="B27" i="66"/>
  <c r="B28" i="66"/>
  <c r="B29" i="66"/>
  <c r="B30" i="66"/>
  <c r="B31" i="66"/>
  <c r="B32" i="66"/>
  <c r="B33" i="66"/>
  <c r="B34" i="66"/>
  <c r="B20" i="66"/>
  <c r="B21" i="65"/>
  <c r="B22" i="65"/>
  <c r="B23" i="65"/>
  <c r="B24" i="65"/>
  <c r="B25" i="65"/>
  <c r="B26" i="65"/>
  <c r="B27" i="65"/>
  <c r="B28" i="65"/>
  <c r="B29" i="65"/>
  <c r="B30" i="65"/>
  <c r="B31" i="65"/>
  <c r="B32" i="65"/>
  <c r="B33" i="65"/>
  <c r="B34" i="65"/>
  <c r="B20" i="65"/>
  <c r="B21" i="64"/>
  <c r="B22" i="64"/>
  <c r="B23" i="64"/>
  <c r="B24" i="64"/>
  <c r="B25" i="64"/>
  <c r="B26" i="64"/>
  <c r="B27" i="64"/>
  <c r="B28" i="64"/>
  <c r="B29" i="64"/>
  <c r="B30" i="64"/>
  <c r="B31" i="64"/>
  <c r="B32" i="64"/>
  <c r="B33" i="64"/>
  <c r="B34" i="64"/>
  <c r="B20" i="64"/>
  <c r="B21" i="8"/>
  <c r="B22" i="8"/>
  <c r="B23" i="8"/>
  <c r="B24" i="8"/>
  <c r="B25" i="8"/>
  <c r="B26" i="8"/>
  <c r="B27" i="8"/>
  <c r="B28" i="8"/>
  <c r="B29" i="8"/>
  <c r="B30" i="8"/>
  <c r="B31" i="8"/>
  <c r="B32" i="8"/>
  <c r="B33" i="8"/>
  <c r="B34" i="8"/>
  <c r="B20" i="8"/>
  <c r="B13" i="67" l="1"/>
  <c r="B13" i="64"/>
  <c r="P288" i="68" l="1"/>
  <c r="O288" i="68"/>
  <c r="P287" i="68"/>
  <c r="O287" i="68"/>
  <c r="P286" i="68"/>
  <c r="O286" i="68"/>
  <c r="P285" i="68"/>
  <c r="O285" i="68"/>
  <c r="P284" i="68"/>
  <c r="O284" i="68"/>
  <c r="P283" i="68"/>
  <c r="O283" i="68"/>
  <c r="P282" i="68"/>
  <c r="O282" i="68"/>
  <c r="P281" i="68"/>
  <c r="O281" i="68"/>
  <c r="P280" i="68"/>
  <c r="O280" i="68"/>
  <c r="P279" i="68"/>
  <c r="O279" i="68"/>
  <c r="P278" i="68"/>
  <c r="O278" i="68"/>
  <c r="P277" i="68"/>
  <c r="O277" i="68"/>
  <c r="P276" i="68"/>
  <c r="O276" i="68"/>
  <c r="P275" i="68"/>
  <c r="O275" i="68"/>
  <c r="P274" i="68"/>
  <c r="O274" i="68"/>
  <c r="P273" i="68"/>
  <c r="O273" i="68"/>
  <c r="P272" i="68"/>
  <c r="O272" i="68"/>
  <c r="P271" i="68"/>
  <c r="O271" i="68"/>
  <c r="P270" i="68"/>
  <c r="O270" i="68"/>
  <c r="P269" i="68"/>
  <c r="O269" i="68"/>
  <c r="P268" i="68"/>
  <c r="O268" i="68"/>
  <c r="P267" i="68"/>
  <c r="O267" i="68"/>
  <c r="P266" i="68"/>
  <c r="O266" i="68"/>
  <c r="P265" i="68"/>
  <c r="O265" i="68"/>
  <c r="P264" i="68"/>
  <c r="O264" i="68"/>
  <c r="P263" i="68"/>
  <c r="O263" i="68"/>
  <c r="P262" i="68"/>
  <c r="O262" i="68"/>
  <c r="P261" i="68"/>
  <c r="O261" i="68"/>
  <c r="P260" i="68"/>
  <c r="O260" i="68"/>
  <c r="P259" i="68"/>
  <c r="O259" i="68"/>
  <c r="P258" i="68"/>
  <c r="O258" i="68"/>
  <c r="P257" i="68"/>
  <c r="O257" i="68"/>
  <c r="P256" i="68"/>
  <c r="O256" i="68"/>
  <c r="P255" i="68"/>
  <c r="O255" i="68"/>
  <c r="P254" i="68"/>
  <c r="O254" i="68"/>
  <c r="P253" i="68"/>
  <c r="O253" i="68"/>
  <c r="P252" i="68"/>
  <c r="O252" i="68"/>
  <c r="P251" i="68"/>
  <c r="O251" i="68"/>
  <c r="P250" i="68"/>
  <c r="O250" i="68"/>
  <c r="P249" i="68"/>
  <c r="O249" i="68"/>
  <c r="P248" i="68"/>
  <c r="O248" i="68"/>
  <c r="P247" i="68"/>
  <c r="O247" i="68"/>
  <c r="P246" i="68"/>
  <c r="O246" i="68"/>
  <c r="P245" i="68"/>
  <c r="O245" i="68"/>
  <c r="P244" i="68"/>
  <c r="O244" i="68"/>
  <c r="P243" i="68"/>
  <c r="O243" i="68"/>
  <c r="P242" i="68"/>
  <c r="O242" i="68"/>
  <c r="P241" i="68"/>
  <c r="O241" i="68"/>
  <c r="P240" i="68"/>
  <c r="O240" i="68"/>
  <c r="P239" i="68"/>
  <c r="O239" i="68"/>
  <c r="P238" i="68"/>
  <c r="O238" i="68"/>
  <c r="P237" i="68"/>
  <c r="O237" i="68"/>
  <c r="P236" i="68"/>
  <c r="O236" i="68"/>
  <c r="P235" i="68"/>
  <c r="O235" i="68"/>
  <c r="P234" i="68"/>
  <c r="O234" i="68"/>
  <c r="P233" i="68"/>
  <c r="O233" i="68"/>
  <c r="P232" i="68"/>
  <c r="O232" i="68"/>
  <c r="P231" i="68"/>
  <c r="O231" i="68"/>
  <c r="P230" i="68"/>
  <c r="O230" i="68"/>
  <c r="P229" i="68"/>
  <c r="O229" i="68"/>
  <c r="P228" i="68"/>
  <c r="O228" i="68"/>
  <c r="P227" i="68"/>
  <c r="O227" i="68"/>
  <c r="P226" i="68"/>
  <c r="O226" i="68"/>
  <c r="P225" i="68"/>
  <c r="O225" i="68"/>
  <c r="P224" i="68"/>
  <c r="O224" i="68"/>
  <c r="P223" i="68"/>
  <c r="O223" i="68"/>
  <c r="P222" i="68"/>
  <c r="O222" i="68"/>
  <c r="P221" i="68"/>
  <c r="O221" i="68"/>
  <c r="P220" i="68"/>
  <c r="O220" i="68"/>
  <c r="P219" i="68"/>
  <c r="O219" i="68"/>
  <c r="P218" i="68"/>
  <c r="O218" i="68"/>
  <c r="P217" i="68"/>
  <c r="O217" i="68"/>
  <c r="P216" i="68"/>
  <c r="O216" i="68"/>
  <c r="P215" i="68"/>
  <c r="O215" i="68"/>
  <c r="P214" i="68"/>
  <c r="O214" i="68"/>
  <c r="P213" i="68"/>
  <c r="O213" i="68"/>
  <c r="P212" i="68"/>
  <c r="O212" i="68"/>
  <c r="P211" i="68"/>
  <c r="O211" i="68"/>
  <c r="P210" i="68"/>
  <c r="O210" i="68"/>
  <c r="P209" i="68"/>
  <c r="O209" i="68"/>
  <c r="P208" i="68"/>
  <c r="O208" i="68"/>
  <c r="P207" i="68"/>
  <c r="O207" i="68"/>
  <c r="P206" i="68"/>
  <c r="O206" i="68"/>
  <c r="P205" i="68"/>
  <c r="O205" i="68"/>
  <c r="P204" i="68"/>
  <c r="O204" i="68"/>
  <c r="P203" i="68"/>
  <c r="O203" i="68"/>
  <c r="P202" i="68"/>
  <c r="O202" i="68"/>
  <c r="P201" i="68"/>
  <c r="O201" i="68"/>
  <c r="P200" i="68"/>
  <c r="O200" i="68"/>
  <c r="P199" i="68"/>
  <c r="O199" i="68"/>
  <c r="P198" i="68"/>
  <c r="O198" i="68"/>
  <c r="P197" i="68"/>
  <c r="O197" i="68"/>
  <c r="P196" i="68"/>
  <c r="O196" i="68"/>
  <c r="P195" i="68"/>
  <c r="O195" i="68"/>
  <c r="P194" i="68"/>
  <c r="O194" i="68"/>
  <c r="P193" i="68"/>
  <c r="O193" i="68"/>
  <c r="P192" i="68"/>
  <c r="O192" i="68"/>
  <c r="P191" i="68"/>
  <c r="O191" i="68"/>
  <c r="P190" i="68"/>
  <c r="O190" i="68"/>
  <c r="P189" i="68"/>
  <c r="O189" i="68"/>
  <c r="P188" i="68"/>
  <c r="O188" i="68"/>
  <c r="P187" i="68"/>
  <c r="O187" i="68"/>
  <c r="P186" i="68"/>
  <c r="O186" i="68"/>
  <c r="P185" i="68"/>
  <c r="O185" i="68"/>
  <c r="P184" i="68"/>
  <c r="O184" i="68"/>
  <c r="P183" i="68"/>
  <c r="O183" i="68"/>
  <c r="P182" i="68"/>
  <c r="O182" i="68"/>
  <c r="P181" i="68"/>
  <c r="O181" i="68"/>
  <c r="P180" i="68"/>
  <c r="O180" i="68"/>
  <c r="P179" i="68"/>
  <c r="O179" i="68"/>
  <c r="P178" i="68"/>
  <c r="O178" i="68"/>
  <c r="P177" i="68"/>
  <c r="O177" i="68"/>
  <c r="P176" i="68"/>
  <c r="O176" i="68"/>
  <c r="P175" i="68"/>
  <c r="O175" i="68"/>
  <c r="P174" i="68"/>
  <c r="O174" i="68"/>
  <c r="P173" i="68"/>
  <c r="O173" i="68"/>
  <c r="P172" i="68"/>
  <c r="O172" i="68"/>
  <c r="P171" i="68"/>
  <c r="O171" i="68"/>
  <c r="P170" i="68"/>
  <c r="O170" i="68"/>
  <c r="P169" i="68"/>
  <c r="O169" i="68"/>
  <c r="P168" i="68"/>
  <c r="O168" i="68"/>
  <c r="P167" i="68"/>
  <c r="O167" i="68"/>
  <c r="P166" i="68"/>
  <c r="O166" i="68"/>
  <c r="P165" i="68"/>
  <c r="O165" i="68"/>
  <c r="P164" i="68"/>
  <c r="O164" i="68"/>
  <c r="P163" i="68"/>
  <c r="O163" i="68"/>
  <c r="P162" i="68"/>
  <c r="O162" i="68"/>
  <c r="P161" i="68"/>
  <c r="O161" i="68"/>
  <c r="P160" i="68"/>
  <c r="O160" i="68"/>
  <c r="P159" i="68"/>
  <c r="O159" i="68"/>
  <c r="P158" i="68"/>
  <c r="O158" i="68"/>
  <c r="P157" i="68"/>
  <c r="O157" i="68"/>
  <c r="P156" i="68"/>
  <c r="O156" i="68"/>
  <c r="P155" i="68"/>
  <c r="O155" i="68"/>
  <c r="P154" i="68"/>
  <c r="O154" i="68"/>
  <c r="P153" i="68"/>
  <c r="O153" i="68"/>
  <c r="P152" i="68"/>
  <c r="O152" i="68"/>
  <c r="P151" i="68"/>
  <c r="O151" i="68"/>
  <c r="P150" i="68"/>
  <c r="O150" i="68"/>
  <c r="P149" i="68"/>
  <c r="O149" i="68"/>
  <c r="P148" i="68"/>
  <c r="O148" i="68"/>
  <c r="P147" i="68"/>
  <c r="O147" i="68"/>
  <c r="P146" i="68"/>
  <c r="O146" i="68"/>
  <c r="P145" i="68"/>
  <c r="O145" i="68"/>
  <c r="P144" i="68"/>
  <c r="O144" i="68"/>
  <c r="P143" i="68"/>
  <c r="O143" i="68"/>
  <c r="P142" i="68"/>
  <c r="O142" i="68"/>
  <c r="P141" i="68"/>
  <c r="O141" i="68"/>
  <c r="P140" i="68"/>
  <c r="O140" i="68"/>
  <c r="P139" i="68"/>
  <c r="O139" i="68"/>
  <c r="P138" i="68"/>
  <c r="O138" i="68"/>
  <c r="P137" i="68"/>
  <c r="O137" i="68"/>
  <c r="P136" i="68"/>
  <c r="O136" i="68"/>
  <c r="P135" i="68"/>
  <c r="O135" i="68"/>
  <c r="P134" i="68"/>
  <c r="O134" i="68"/>
  <c r="P133" i="68"/>
  <c r="O133" i="68"/>
  <c r="P132" i="68"/>
  <c r="O132" i="68"/>
  <c r="P131" i="68"/>
  <c r="O131" i="68"/>
  <c r="P130" i="68"/>
  <c r="O130" i="68"/>
  <c r="P129" i="68"/>
  <c r="O129" i="68"/>
  <c r="P128" i="68"/>
  <c r="O128" i="68"/>
  <c r="P127" i="68"/>
  <c r="O127" i="68"/>
  <c r="P126" i="68"/>
  <c r="O126" i="68"/>
  <c r="P125" i="68"/>
  <c r="O125" i="68"/>
  <c r="P124" i="68"/>
  <c r="O124" i="68"/>
  <c r="P123" i="68"/>
  <c r="O123" i="68"/>
  <c r="P122" i="68"/>
  <c r="O122" i="68"/>
  <c r="P121" i="68"/>
  <c r="O121" i="68"/>
  <c r="P120" i="68"/>
  <c r="O120" i="68"/>
  <c r="P119" i="68"/>
  <c r="O119" i="68"/>
  <c r="P118" i="68"/>
  <c r="O118" i="68"/>
  <c r="P117" i="68"/>
  <c r="O117" i="68"/>
  <c r="P116" i="68"/>
  <c r="O116" i="68"/>
  <c r="P115" i="68"/>
  <c r="O115" i="68"/>
  <c r="P114" i="68"/>
  <c r="O114" i="68"/>
  <c r="P113" i="68"/>
  <c r="O113" i="68"/>
  <c r="P112" i="68"/>
  <c r="O112" i="68"/>
  <c r="P111" i="68"/>
  <c r="O111" i="68"/>
  <c r="P110" i="68"/>
  <c r="O110" i="68"/>
  <c r="P109" i="68"/>
  <c r="O109" i="68"/>
  <c r="P108" i="68"/>
  <c r="O108" i="68"/>
  <c r="P107" i="68"/>
  <c r="O107" i="68"/>
  <c r="P106" i="68"/>
  <c r="O106" i="68"/>
  <c r="P105" i="68"/>
  <c r="O105" i="68"/>
  <c r="P104" i="68"/>
  <c r="O104" i="68"/>
  <c r="P103" i="68"/>
  <c r="O103" i="68"/>
  <c r="P102" i="68"/>
  <c r="O102" i="68"/>
  <c r="P101" i="68"/>
  <c r="O101" i="68"/>
  <c r="P100" i="68"/>
  <c r="O100" i="68"/>
  <c r="P99" i="68"/>
  <c r="O99" i="68"/>
  <c r="P98" i="68"/>
  <c r="O98" i="68"/>
  <c r="P97" i="68"/>
  <c r="O97" i="68"/>
  <c r="P96" i="68"/>
  <c r="O96" i="68"/>
  <c r="P95" i="68"/>
  <c r="O95" i="68"/>
  <c r="P94" i="68"/>
  <c r="O94" i="68"/>
  <c r="P93" i="68"/>
  <c r="O93" i="68"/>
  <c r="P92" i="68"/>
  <c r="O92" i="68"/>
  <c r="P91" i="68"/>
  <c r="O91" i="68"/>
  <c r="P90" i="68"/>
  <c r="O90" i="68"/>
  <c r="P89" i="68"/>
  <c r="O89" i="68"/>
  <c r="P88" i="68"/>
  <c r="O88" i="68"/>
  <c r="P87" i="68"/>
  <c r="O87" i="68"/>
  <c r="P86" i="68"/>
  <c r="O86" i="68"/>
  <c r="P85" i="68"/>
  <c r="O85" i="68"/>
  <c r="P84" i="68"/>
  <c r="O84" i="68"/>
  <c r="P83" i="68"/>
  <c r="O83" i="68"/>
  <c r="P82" i="68"/>
  <c r="O82" i="68"/>
  <c r="P81" i="68"/>
  <c r="O81" i="68"/>
  <c r="P80" i="68"/>
  <c r="O80" i="68"/>
  <c r="P79" i="68"/>
  <c r="O79" i="68"/>
  <c r="P78" i="68"/>
  <c r="O78" i="68"/>
  <c r="P77" i="68"/>
  <c r="O77" i="68"/>
  <c r="P76" i="68"/>
  <c r="O76" i="68"/>
  <c r="P75" i="68"/>
  <c r="O75" i="68"/>
  <c r="P74" i="68"/>
  <c r="O74" i="68"/>
  <c r="P73" i="68"/>
  <c r="O73" i="68"/>
  <c r="P72" i="68"/>
  <c r="O72" i="68"/>
  <c r="P71" i="68"/>
  <c r="O71" i="68"/>
  <c r="P70" i="68"/>
  <c r="O70" i="68"/>
  <c r="P69" i="68"/>
  <c r="O69" i="68"/>
  <c r="P68" i="68"/>
  <c r="O68" i="68"/>
  <c r="P67" i="68"/>
  <c r="O67" i="68"/>
  <c r="P66" i="68"/>
  <c r="O66" i="68"/>
  <c r="P65" i="68"/>
  <c r="O65" i="68"/>
  <c r="P64" i="68"/>
  <c r="O64" i="68"/>
  <c r="P63" i="68"/>
  <c r="O63" i="68"/>
  <c r="P62" i="68"/>
  <c r="O62" i="68"/>
  <c r="P61" i="68"/>
  <c r="O61" i="68"/>
  <c r="P60" i="68"/>
  <c r="O60" i="68"/>
  <c r="P59" i="68"/>
  <c r="O59" i="68"/>
  <c r="P58" i="68"/>
  <c r="O58" i="68"/>
  <c r="P57" i="68"/>
  <c r="O57" i="68"/>
  <c r="P56" i="68"/>
  <c r="O56" i="68"/>
  <c r="P55" i="68"/>
  <c r="O55" i="68"/>
  <c r="P54" i="68"/>
  <c r="O54" i="68"/>
  <c r="P53" i="68"/>
  <c r="O53" i="68"/>
  <c r="P52" i="68"/>
  <c r="O52" i="68"/>
  <c r="P51" i="68"/>
  <c r="O51" i="68"/>
  <c r="P50" i="68"/>
  <c r="O50" i="68"/>
  <c r="P49" i="68"/>
  <c r="O49" i="68"/>
  <c r="P48" i="68"/>
  <c r="O48" i="68"/>
  <c r="P47" i="68"/>
  <c r="O47" i="68"/>
  <c r="P46" i="68"/>
  <c r="O46" i="68"/>
  <c r="P45" i="68"/>
  <c r="O45" i="68"/>
  <c r="P44" i="68"/>
  <c r="O44" i="68"/>
  <c r="P43" i="68"/>
  <c r="O43" i="68"/>
  <c r="P42" i="68"/>
  <c r="O42" i="68"/>
  <c r="P41" i="68"/>
  <c r="O41" i="68"/>
  <c r="P40" i="68"/>
  <c r="O40" i="68"/>
  <c r="P39" i="68"/>
  <c r="O39" i="68"/>
  <c r="O34" i="68"/>
  <c r="G34" i="68"/>
  <c r="O33" i="68"/>
  <c r="G33" i="68"/>
  <c r="O32" i="68"/>
  <c r="G32" i="68"/>
  <c r="O31" i="68"/>
  <c r="G31" i="68"/>
  <c r="O30" i="68"/>
  <c r="G30" i="68"/>
  <c r="O29" i="68"/>
  <c r="G29" i="68"/>
  <c r="O28" i="68"/>
  <c r="G28" i="68"/>
  <c r="O27" i="68"/>
  <c r="G27" i="68"/>
  <c r="O26" i="68"/>
  <c r="G26" i="68"/>
  <c r="O25" i="68"/>
  <c r="G25" i="68"/>
  <c r="O24" i="68"/>
  <c r="G24" i="68"/>
  <c r="O23" i="68"/>
  <c r="G23" i="68"/>
  <c r="O22" i="68"/>
  <c r="G22" i="68"/>
  <c r="O21" i="68"/>
  <c r="G21" i="68"/>
  <c r="O20" i="68"/>
  <c r="G20" i="68"/>
  <c r="B13" i="68"/>
  <c r="L3" i="68"/>
  <c r="E22" i="58" s="1"/>
  <c r="B3" i="68"/>
  <c r="P288" i="67"/>
  <c r="O288" i="67"/>
  <c r="P287" i="67"/>
  <c r="O287" i="67"/>
  <c r="P286" i="67"/>
  <c r="O286" i="67"/>
  <c r="P285" i="67"/>
  <c r="O285" i="67"/>
  <c r="P284" i="67"/>
  <c r="O284" i="67"/>
  <c r="P283" i="67"/>
  <c r="O283" i="67"/>
  <c r="P282" i="67"/>
  <c r="O282" i="67"/>
  <c r="P281" i="67"/>
  <c r="O281" i="67"/>
  <c r="P280" i="67"/>
  <c r="O280" i="67"/>
  <c r="P279" i="67"/>
  <c r="O279" i="67"/>
  <c r="P278" i="67"/>
  <c r="O278" i="67"/>
  <c r="P277" i="67"/>
  <c r="O277" i="67"/>
  <c r="P276" i="67"/>
  <c r="O276" i="67"/>
  <c r="P275" i="67"/>
  <c r="O275" i="67"/>
  <c r="P274" i="67"/>
  <c r="O274" i="67"/>
  <c r="P273" i="67"/>
  <c r="O273" i="67"/>
  <c r="P272" i="67"/>
  <c r="O272" i="67"/>
  <c r="P271" i="67"/>
  <c r="O271" i="67"/>
  <c r="P270" i="67"/>
  <c r="O270" i="67"/>
  <c r="P269" i="67"/>
  <c r="O269" i="67"/>
  <c r="P268" i="67"/>
  <c r="O268" i="67"/>
  <c r="P267" i="67"/>
  <c r="O267" i="67"/>
  <c r="P266" i="67"/>
  <c r="O266" i="67"/>
  <c r="P265" i="67"/>
  <c r="O265" i="67"/>
  <c r="P264" i="67"/>
  <c r="O264" i="67"/>
  <c r="P263" i="67"/>
  <c r="O263" i="67"/>
  <c r="P262" i="67"/>
  <c r="O262" i="67"/>
  <c r="P261" i="67"/>
  <c r="O261" i="67"/>
  <c r="P260" i="67"/>
  <c r="O260" i="67"/>
  <c r="P259" i="67"/>
  <c r="O259" i="67"/>
  <c r="P258" i="67"/>
  <c r="O258" i="67"/>
  <c r="P257" i="67"/>
  <c r="O257" i="67"/>
  <c r="P256" i="67"/>
  <c r="O256" i="67"/>
  <c r="P255" i="67"/>
  <c r="O255" i="67"/>
  <c r="P254" i="67"/>
  <c r="O254" i="67"/>
  <c r="P253" i="67"/>
  <c r="O253" i="67"/>
  <c r="P252" i="67"/>
  <c r="O252" i="67"/>
  <c r="P251" i="67"/>
  <c r="O251" i="67"/>
  <c r="P250" i="67"/>
  <c r="O250" i="67"/>
  <c r="P249" i="67"/>
  <c r="O249" i="67"/>
  <c r="P248" i="67"/>
  <c r="O248" i="67"/>
  <c r="P247" i="67"/>
  <c r="O247" i="67"/>
  <c r="P246" i="67"/>
  <c r="O246" i="67"/>
  <c r="P245" i="67"/>
  <c r="O245" i="67"/>
  <c r="P244" i="67"/>
  <c r="O244" i="67"/>
  <c r="P243" i="67"/>
  <c r="O243" i="67"/>
  <c r="P242" i="67"/>
  <c r="O242" i="67"/>
  <c r="P241" i="67"/>
  <c r="O241" i="67"/>
  <c r="P240" i="67"/>
  <c r="O240" i="67"/>
  <c r="P239" i="67"/>
  <c r="O239" i="67"/>
  <c r="P238" i="67"/>
  <c r="O238" i="67"/>
  <c r="P237" i="67"/>
  <c r="O237" i="67"/>
  <c r="P236" i="67"/>
  <c r="O236" i="67"/>
  <c r="P235" i="67"/>
  <c r="O235" i="67"/>
  <c r="P234" i="67"/>
  <c r="O234" i="67"/>
  <c r="P233" i="67"/>
  <c r="O233" i="67"/>
  <c r="P232" i="67"/>
  <c r="O232" i="67"/>
  <c r="P231" i="67"/>
  <c r="O231" i="67"/>
  <c r="P230" i="67"/>
  <c r="O230" i="67"/>
  <c r="P229" i="67"/>
  <c r="O229" i="67"/>
  <c r="P228" i="67"/>
  <c r="O228" i="67"/>
  <c r="P227" i="67"/>
  <c r="O227" i="67"/>
  <c r="P226" i="67"/>
  <c r="O226" i="67"/>
  <c r="P225" i="67"/>
  <c r="O225" i="67"/>
  <c r="P224" i="67"/>
  <c r="O224" i="67"/>
  <c r="P223" i="67"/>
  <c r="O223" i="67"/>
  <c r="P222" i="67"/>
  <c r="O222" i="67"/>
  <c r="P221" i="67"/>
  <c r="O221" i="67"/>
  <c r="P220" i="67"/>
  <c r="O220" i="67"/>
  <c r="P219" i="67"/>
  <c r="O219" i="67"/>
  <c r="P218" i="67"/>
  <c r="O218" i="67"/>
  <c r="P217" i="67"/>
  <c r="O217" i="67"/>
  <c r="P216" i="67"/>
  <c r="O216" i="67"/>
  <c r="P215" i="67"/>
  <c r="O215" i="67"/>
  <c r="P214" i="67"/>
  <c r="O214" i="67"/>
  <c r="P213" i="67"/>
  <c r="O213" i="67"/>
  <c r="P212" i="67"/>
  <c r="O212" i="67"/>
  <c r="P211" i="67"/>
  <c r="O211" i="67"/>
  <c r="P210" i="67"/>
  <c r="O210" i="67"/>
  <c r="P209" i="67"/>
  <c r="O209" i="67"/>
  <c r="P208" i="67"/>
  <c r="O208" i="67"/>
  <c r="P207" i="67"/>
  <c r="O207" i="67"/>
  <c r="P206" i="67"/>
  <c r="O206" i="67"/>
  <c r="P205" i="67"/>
  <c r="O205" i="67"/>
  <c r="P204" i="67"/>
  <c r="O204" i="67"/>
  <c r="P203" i="67"/>
  <c r="O203" i="67"/>
  <c r="P202" i="67"/>
  <c r="O202" i="67"/>
  <c r="P201" i="67"/>
  <c r="O201" i="67"/>
  <c r="P200" i="67"/>
  <c r="O200" i="67"/>
  <c r="P199" i="67"/>
  <c r="O199" i="67"/>
  <c r="P198" i="67"/>
  <c r="O198" i="67"/>
  <c r="P197" i="67"/>
  <c r="O197" i="67"/>
  <c r="P196" i="67"/>
  <c r="O196" i="67"/>
  <c r="P195" i="67"/>
  <c r="O195" i="67"/>
  <c r="P194" i="67"/>
  <c r="O194" i="67"/>
  <c r="P193" i="67"/>
  <c r="O193" i="67"/>
  <c r="P192" i="67"/>
  <c r="O192" i="67"/>
  <c r="P191" i="67"/>
  <c r="O191" i="67"/>
  <c r="P190" i="67"/>
  <c r="O190" i="67"/>
  <c r="P189" i="67"/>
  <c r="O189" i="67"/>
  <c r="P188" i="67"/>
  <c r="O188" i="67"/>
  <c r="P187" i="67"/>
  <c r="O187" i="67"/>
  <c r="P186" i="67"/>
  <c r="O186" i="67"/>
  <c r="P185" i="67"/>
  <c r="O185" i="67"/>
  <c r="P184" i="67"/>
  <c r="O184" i="67"/>
  <c r="P183" i="67"/>
  <c r="O183" i="67"/>
  <c r="P182" i="67"/>
  <c r="O182" i="67"/>
  <c r="P181" i="67"/>
  <c r="O181" i="67"/>
  <c r="P180" i="67"/>
  <c r="O180" i="67"/>
  <c r="P179" i="67"/>
  <c r="O179" i="67"/>
  <c r="P178" i="67"/>
  <c r="O178" i="67"/>
  <c r="P177" i="67"/>
  <c r="O177" i="67"/>
  <c r="P176" i="67"/>
  <c r="O176" i="67"/>
  <c r="P175" i="67"/>
  <c r="O175" i="67"/>
  <c r="P174" i="67"/>
  <c r="O174" i="67"/>
  <c r="P173" i="67"/>
  <c r="O173" i="67"/>
  <c r="P172" i="67"/>
  <c r="O172" i="67"/>
  <c r="P171" i="67"/>
  <c r="O171" i="67"/>
  <c r="P170" i="67"/>
  <c r="O170" i="67"/>
  <c r="P169" i="67"/>
  <c r="O169" i="67"/>
  <c r="P168" i="67"/>
  <c r="O168" i="67"/>
  <c r="P167" i="67"/>
  <c r="O167" i="67"/>
  <c r="P166" i="67"/>
  <c r="O166" i="67"/>
  <c r="P165" i="67"/>
  <c r="O165" i="67"/>
  <c r="P164" i="67"/>
  <c r="O164" i="67"/>
  <c r="P163" i="67"/>
  <c r="O163" i="67"/>
  <c r="P162" i="67"/>
  <c r="O162" i="67"/>
  <c r="P161" i="67"/>
  <c r="O161" i="67"/>
  <c r="P160" i="67"/>
  <c r="O160" i="67"/>
  <c r="P159" i="67"/>
  <c r="O159" i="67"/>
  <c r="P158" i="67"/>
  <c r="O158" i="67"/>
  <c r="P157" i="67"/>
  <c r="O157" i="67"/>
  <c r="P156" i="67"/>
  <c r="O156" i="67"/>
  <c r="P155" i="67"/>
  <c r="O155" i="67"/>
  <c r="P154" i="67"/>
  <c r="O154" i="67"/>
  <c r="P153" i="67"/>
  <c r="O153" i="67"/>
  <c r="P152" i="67"/>
  <c r="O152" i="67"/>
  <c r="P151" i="67"/>
  <c r="O151" i="67"/>
  <c r="P150" i="67"/>
  <c r="O150" i="67"/>
  <c r="P149" i="67"/>
  <c r="O149" i="67"/>
  <c r="P148" i="67"/>
  <c r="O148" i="67"/>
  <c r="P147" i="67"/>
  <c r="O147" i="67"/>
  <c r="P146" i="67"/>
  <c r="O146" i="67"/>
  <c r="P145" i="67"/>
  <c r="O145" i="67"/>
  <c r="P144" i="67"/>
  <c r="O144" i="67"/>
  <c r="P143" i="67"/>
  <c r="O143" i="67"/>
  <c r="P142" i="67"/>
  <c r="O142" i="67"/>
  <c r="P141" i="67"/>
  <c r="O141" i="67"/>
  <c r="P140" i="67"/>
  <c r="O140" i="67"/>
  <c r="P139" i="67"/>
  <c r="O139" i="67"/>
  <c r="P138" i="67"/>
  <c r="O138" i="67"/>
  <c r="P137" i="67"/>
  <c r="O137" i="67"/>
  <c r="P136" i="67"/>
  <c r="O136" i="67"/>
  <c r="P135" i="67"/>
  <c r="O135" i="67"/>
  <c r="P134" i="67"/>
  <c r="O134" i="67"/>
  <c r="P133" i="67"/>
  <c r="O133" i="67"/>
  <c r="P132" i="67"/>
  <c r="O132" i="67"/>
  <c r="P131" i="67"/>
  <c r="O131" i="67"/>
  <c r="P130" i="67"/>
  <c r="O130" i="67"/>
  <c r="P129" i="67"/>
  <c r="O129" i="67"/>
  <c r="P128" i="67"/>
  <c r="O128" i="67"/>
  <c r="P127" i="67"/>
  <c r="O127" i="67"/>
  <c r="P126" i="67"/>
  <c r="O126" i="67"/>
  <c r="P125" i="67"/>
  <c r="O125" i="67"/>
  <c r="P124" i="67"/>
  <c r="O124" i="67"/>
  <c r="P123" i="67"/>
  <c r="O123" i="67"/>
  <c r="P122" i="67"/>
  <c r="O122" i="67"/>
  <c r="P121" i="67"/>
  <c r="O121" i="67"/>
  <c r="P120" i="67"/>
  <c r="O120" i="67"/>
  <c r="P119" i="67"/>
  <c r="O119" i="67"/>
  <c r="P118" i="67"/>
  <c r="O118" i="67"/>
  <c r="P117" i="67"/>
  <c r="O117" i="67"/>
  <c r="P116" i="67"/>
  <c r="O116" i="67"/>
  <c r="P115" i="67"/>
  <c r="O115" i="67"/>
  <c r="P114" i="67"/>
  <c r="O114" i="67"/>
  <c r="P113" i="67"/>
  <c r="O113" i="67"/>
  <c r="P112" i="67"/>
  <c r="O112" i="67"/>
  <c r="P111" i="67"/>
  <c r="O111" i="67"/>
  <c r="P110" i="67"/>
  <c r="O110" i="67"/>
  <c r="P109" i="67"/>
  <c r="O109" i="67"/>
  <c r="P108" i="67"/>
  <c r="O108" i="67"/>
  <c r="P107" i="67"/>
  <c r="O107" i="67"/>
  <c r="P106" i="67"/>
  <c r="O106" i="67"/>
  <c r="P105" i="67"/>
  <c r="O105" i="67"/>
  <c r="P104" i="67"/>
  <c r="O104" i="67"/>
  <c r="P103" i="67"/>
  <c r="O103" i="67"/>
  <c r="P102" i="67"/>
  <c r="O102" i="67"/>
  <c r="P101" i="67"/>
  <c r="O101" i="67"/>
  <c r="P100" i="67"/>
  <c r="O100" i="67"/>
  <c r="P99" i="67"/>
  <c r="O99" i="67"/>
  <c r="P98" i="67"/>
  <c r="O98" i="67"/>
  <c r="P97" i="67"/>
  <c r="O97" i="67"/>
  <c r="P96" i="67"/>
  <c r="O96" i="67"/>
  <c r="P95" i="67"/>
  <c r="O95" i="67"/>
  <c r="P94" i="67"/>
  <c r="O94" i="67"/>
  <c r="P93" i="67"/>
  <c r="O93" i="67"/>
  <c r="P92" i="67"/>
  <c r="O92" i="67"/>
  <c r="P91" i="67"/>
  <c r="O91" i="67"/>
  <c r="P90" i="67"/>
  <c r="O90" i="67"/>
  <c r="P89" i="67"/>
  <c r="O89" i="67"/>
  <c r="P88" i="67"/>
  <c r="O88" i="67"/>
  <c r="P87" i="67"/>
  <c r="O87" i="67"/>
  <c r="P86" i="67"/>
  <c r="O86" i="67"/>
  <c r="P85" i="67"/>
  <c r="O85" i="67"/>
  <c r="P84" i="67"/>
  <c r="O84" i="67"/>
  <c r="P83" i="67"/>
  <c r="O83" i="67"/>
  <c r="P82" i="67"/>
  <c r="O82" i="67"/>
  <c r="P81" i="67"/>
  <c r="O81" i="67"/>
  <c r="P80" i="67"/>
  <c r="O80" i="67"/>
  <c r="P79" i="67"/>
  <c r="O79" i="67"/>
  <c r="P78" i="67"/>
  <c r="O78" i="67"/>
  <c r="P77" i="67"/>
  <c r="O77" i="67"/>
  <c r="P76" i="67"/>
  <c r="O76" i="67"/>
  <c r="P75" i="67"/>
  <c r="O75" i="67"/>
  <c r="P74" i="67"/>
  <c r="O74" i="67"/>
  <c r="P73" i="67"/>
  <c r="O73" i="67"/>
  <c r="P72" i="67"/>
  <c r="O72" i="67"/>
  <c r="P71" i="67"/>
  <c r="O71" i="67"/>
  <c r="P70" i="67"/>
  <c r="O70" i="67"/>
  <c r="P69" i="67"/>
  <c r="O69" i="67"/>
  <c r="P68" i="67"/>
  <c r="O68" i="67"/>
  <c r="P67" i="67"/>
  <c r="O67" i="67"/>
  <c r="P66" i="67"/>
  <c r="O66" i="67"/>
  <c r="P65" i="67"/>
  <c r="O65" i="67"/>
  <c r="P64" i="67"/>
  <c r="O64" i="67"/>
  <c r="P63" i="67"/>
  <c r="O63" i="67"/>
  <c r="P62" i="67"/>
  <c r="O62" i="67"/>
  <c r="P61" i="67"/>
  <c r="O61" i="67"/>
  <c r="P60" i="67"/>
  <c r="O60" i="67"/>
  <c r="P59" i="67"/>
  <c r="O59" i="67"/>
  <c r="P58" i="67"/>
  <c r="O58" i="67"/>
  <c r="P57" i="67"/>
  <c r="O57" i="67"/>
  <c r="P56" i="67"/>
  <c r="O56" i="67"/>
  <c r="P55" i="67"/>
  <c r="O55" i="67"/>
  <c r="P54" i="67"/>
  <c r="O54" i="67"/>
  <c r="P53" i="67"/>
  <c r="O53" i="67"/>
  <c r="P52" i="67"/>
  <c r="O52" i="67"/>
  <c r="P51" i="67"/>
  <c r="O51" i="67"/>
  <c r="P50" i="67"/>
  <c r="O50" i="67"/>
  <c r="P49" i="67"/>
  <c r="O49" i="67"/>
  <c r="P48" i="67"/>
  <c r="O48" i="67"/>
  <c r="P47" i="67"/>
  <c r="O47" i="67"/>
  <c r="P46" i="67"/>
  <c r="O46" i="67"/>
  <c r="P45" i="67"/>
  <c r="O45" i="67"/>
  <c r="P44" i="67"/>
  <c r="O44" i="67"/>
  <c r="P43" i="67"/>
  <c r="O43" i="67"/>
  <c r="P42" i="67"/>
  <c r="O42" i="67"/>
  <c r="P41" i="67"/>
  <c r="O41" i="67"/>
  <c r="P40" i="67"/>
  <c r="O40" i="67"/>
  <c r="O38" i="67" s="1"/>
  <c r="A35" i="67" s="1"/>
  <c r="P39" i="67"/>
  <c r="O39" i="67"/>
  <c r="O34" i="67"/>
  <c r="G34" i="67"/>
  <c r="O33" i="67"/>
  <c r="G33" i="67"/>
  <c r="O32" i="67"/>
  <c r="G32" i="67"/>
  <c r="O31" i="67"/>
  <c r="G31" i="67"/>
  <c r="O30" i="67"/>
  <c r="G30" i="67"/>
  <c r="O29" i="67"/>
  <c r="G29" i="67"/>
  <c r="O28" i="67"/>
  <c r="G28" i="67"/>
  <c r="O27" i="67"/>
  <c r="G27" i="67"/>
  <c r="O26" i="67"/>
  <c r="G26" i="67"/>
  <c r="O25" i="67"/>
  <c r="G25" i="67"/>
  <c r="O24" i="67"/>
  <c r="G24" i="67"/>
  <c r="O23" i="67"/>
  <c r="G23" i="67"/>
  <c r="O22" i="67"/>
  <c r="G22" i="67"/>
  <c r="O21" i="67"/>
  <c r="G21" i="67"/>
  <c r="O20" i="67"/>
  <c r="G20" i="67"/>
  <c r="L3" i="67"/>
  <c r="E21" i="58" s="1"/>
  <c r="B3" i="67"/>
  <c r="P288" i="66"/>
  <c r="O288" i="66"/>
  <c r="P287" i="66"/>
  <c r="O287" i="66"/>
  <c r="P286" i="66"/>
  <c r="O286" i="66"/>
  <c r="P285" i="66"/>
  <c r="O285" i="66"/>
  <c r="P284" i="66"/>
  <c r="O284" i="66"/>
  <c r="P283" i="66"/>
  <c r="O283" i="66"/>
  <c r="P282" i="66"/>
  <c r="O282" i="66"/>
  <c r="P281" i="66"/>
  <c r="O281" i="66"/>
  <c r="P280" i="66"/>
  <c r="O280" i="66"/>
  <c r="P279" i="66"/>
  <c r="O279" i="66"/>
  <c r="P278" i="66"/>
  <c r="O278" i="66"/>
  <c r="P277" i="66"/>
  <c r="O277" i="66"/>
  <c r="P276" i="66"/>
  <c r="O276" i="66"/>
  <c r="P275" i="66"/>
  <c r="O275" i="66"/>
  <c r="P274" i="66"/>
  <c r="O274" i="66"/>
  <c r="P273" i="66"/>
  <c r="O273" i="66"/>
  <c r="P272" i="66"/>
  <c r="O272" i="66"/>
  <c r="P271" i="66"/>
  <c r="O271" i="66"/>
  <c r="P270" i="66"/>
  <c r="O270" i="66"/>
  <c r="P269" i="66"/>
  <c r="O269" i="66"/>
  <c r="P268" i="66"/>
  <c r="O268" i="66"/>
  <c r="P267" i="66"/>
  <c r="O267" i="66"/>
  <c r="P266" i="66"/>
  <c r="O266" i="66"/>
  <c r="P265" i="66"/>
  <c r="O265" i="66"/>
  <c r="P264" i="66"/>
  <c r="O264" i="66"/>
  <c r="P263" i="66"/>
  <c r="O263" i="66"/>
  <c r="P262" i="66"/>
  <c r="O262" i="66"/>
  <c r="P261" i="66"/>
  <c r="O261" i="66"/>
  <c r="P260" i="66"/>
  <c r="O260" i="66"/>
  <c r="P259" i="66"/>
  <c r="O259" i="66"/>
  <c r="P258" i="66"/>
  <c r="O258" i="66"/>
  <c r="P257" i="66"/>
  <c r="O257" i="66"/>
  <c r="P256" i="66"/>
  <c r="O256" i="66"/>
  <c r="P255" i="66"/>
  <c r="O255" i="66"/>
  <c r="P254" i="66"/>
  <c r="O254" i="66"/>
  <c r="P253" i="66"/>
  <c r="O253" i="66"/>
  <c r="P252" i="66"/>
  <c r="O252" i="66"/>
  <c r="P251" i="66"/>
  <c r="O251" i="66"/>
  <c r="P250" i="66"/>
  <c r="O250" i="66"/>
  <c r="P249" i="66"/>
  <c r="O249" i="66"/>
  <c r="P248" i="66"/>
  <c r="O248" i="66"/>
  <c r="P247" i="66"/>
  <c r="O247" i="66"/>
  <c r="P246" i="66"/>
  <c r="O246" i="66"/>
  <c r="P245" i="66"/>
  <c r="O245" i="66"/>
  <c r="P244" i="66"/>
  <c r="O244" i="66"/>
  <c r="P243" i="66"/>
  <c r="O243" i="66"/>
  <c r="P242" i="66"/>
  <c r="O242" i="66"/>
  <c r="P241" i="66"/>
  <c r="O241" i="66"/>
  <c r="P240" i="66"/>
  <c r="O240" i="66"/>
  <c r="P239" i="66"/>
  <c r="O239" i="66"/>
  <c r="P238" i="66"/>
  <c r="O238" i="66"/>
  <c r="P237" i="66"/>
  <c r="O237" i="66"/>
  <c r="P236" i="66"/>
  <c r="O236" i="66"/>
  <c r="P235" i="66"/>
  <c r="O235" i="66"/>
  <c r="P234" i="66"/>
  <c r="O234" i="66"/>
  <c r="P233" i="66"/>
  <c r="O233" i="66"/>
  <c r="P232" i="66"/>
  <c r="O232" i="66"/>
  <c r="P231" i="66"/>
  <c r="O231" i="66"/>
  <c r="P230" i="66"/>
  <c r="O230" i="66"/>
  <c r="P229" i="66"/>
  <c r="O229" i="66"/>
  <c r="P228" i="66"/>
  <c r="O228" i="66"/>
  <c r="P227" i="66"/>
  <c r="O227" i="66"/>
  <c r="P226" i="66"/>
  <c r="O226" i="66"/>
  <c r="P225" i="66"/>
  <c r="O225" i="66"/>
  <c r="P224" i="66"/>
  <c r="O224" i="66"/>
  <c r="P223" i="66"/>
  <c r="O223" i="66"/>
  <c r="P222" i="66"/>
  <c r="O222" i="66"/>
  <c r="P221" i="66"/>
  <c r="O221" i="66"/>
  <c r="P220" i="66"/>
  <c r="O220" i="66"/>
  <c r="P219" i="66"/>
  <c r="O219" i="66"/>
  <c r="P218" i="66"/>
  <c r="O218" i="66"/>
  <c r="P217" i="66"/>
  <c r="O217" i="66"/>
  <c r="P216" i="66"/>
  <c r="O216" i="66"/>
  <c r="P215" i="66"/>
  <c r="O215" i="66"/>
  <c r="P214" i="66"/>
  <c r="O214" i="66"/>
  <c r="P213" i="66"/>
  <c r="O213" i="66"/>
  <c r="P212" i="66"/>
  <c r="O212" i="66"/>
  <c r="P211" i="66"/>
  <c r="O211" i="66"/>
  <c r="P210" i="66"/>
  <c r="O210" i="66"/>
  <c r="P209" i="66"/>
  <c r="O209" i="66"/>
  <c r="P208" i="66"/>
  <c r="O208" i="66"/>
  <c r="P207" i="66"/>
  <c r="O207" i="66"/>
  <c r="P206" i="66"/>
  <c r="O206" i="66"/>
  <c r="P205" i="66"/>
  <c r="O205" i="66"/>
  <c r="P204" i="66"/>
  <c r="O204" i="66"/>
  <c r="P203" i="66"/>
  <c r="O203" i="66"/>
  <c r="P202" i="66"/>
  <c r="O202" i="66"/>
  <c r="P201" i="66"/>
  <c r="O201" i="66"/>
  <c r="P200" i="66"/>
  <c r="O200" i="66"/>
  <c r="P199" i="66"/>
  <c r="O199" i="66"/>
  <c r="P198" i="66"/>
  <c r="O198" i="66"/>
  <c r="P197" i="66"/>
  <c r="O197" i="66"/>
  <c r="P196" i="66"/>
  <c r="O196" i="66"/>
  <c r="P195" i="66"/>
  <c r="O195" i="66"/>
  <c r="P194" i="66"/>
  <c r="O194" i="66"/>
  <c r="P193" i="66"/>
  <c r="O193" i="66"/>
  <c r="P192" i="66"/>
  <c r="O192" i="66"/>
  <c r="P191" i="66"/>
  <c r="O191" i="66"/>
  <c r="P190" i="66"/>
  <c r="O190" i="66"/>
  <c r="P189" i="66"/>
  <c r="O189" i="66"/>
  <c r="P188" i="66"/>
  <c r="O188" i="66"/>
  <c r="P187" i="66"/>
  <c r="O187" i="66"/>
  <c r="P186" i="66"/>
  <c r="O186" i="66"/>
  <c r="P185" i="66"/>
  <c r="O185" i="66"/>
  <c r="P184" i="66"/>
  <c r="O184" i="66"/>
  <c r="P183" i="66"/>
  <c r="O183" i="66"/>
  <c r="P182" i="66"/>
  <c r="O182" i="66"/>
  <c r="P181" i="66"/>
  <c r="O181" i="66"/>
  <c r="P180" i="66"/>
  <c r="O180" i="66"/>
  <c r="P179" i="66"/>
  <c r="O179" i="66"/>
  <c r="P178" i="66"/>
  <c r="O178" i="66"/>
  <c r="P177" i="66"/>
  <c r="O177" i="66"/>
  <c r="P176" i="66"/>
  <c r="O176" i="66"/>
  <c r="P175" i="66"/>
  <c r="O175" i="66"/>
  <c r="P174" i="66"/>
  <c r="O174" i="66"/>
  <c r="P173" i="66"/>
  <c r="O173" i="66"/>
  <c r="P172" i="66"/>
  <c r="O172" i="66"/>
  <c r="P171" i="66"/>
  <c r="O171" i="66"/>
  <c r="P170" i="66"/>
  <c r="O170" i="66"/>
  <c r="P169" i="66"/>
  <c r="O169" i="66"/>
  <c r="P168" i="66"/>
  <c r="O168" i="66"/>
  <c r="P167" i="66"/>
  <c r="O167" i="66"/>
  <c r="P166" i="66"/>
  <c r="O166" i="66"/>
  <c r="P165" i="66"/>
  <c r="O165" i="66"/>
  <c r="P164" i="66"/>
  <c r="O164" i="66"/>
  <c r="P163" i="66"/>
  <c r="O163" i="66"/>
  <c r="P162" i="66"/>
  <c r="O162" i="66"/>
  <c r="P161" i="66"/>
  <c r="O161" i="66"/>
  <c r="P160" i="66"/>
  <c r="O160" i="66"/>
  <c r="P159" i="66"/>
  <c r="O159" i="66"/>
  <c r="P158" i="66"/>
  <c r="O158" i="66"/>
  <c r="P157" i="66"/>
  <c r="O157" i="66"/>
  <c r="P156" i="66"/>
  <c r="O156" i="66"/>
  <c r="P155" i="66"/>
  <c r="O155" i="66"/>
  <c r="P154" i="66"/>
  <c r="O154" i="66"/>
  <c r="P153" i="66"/>
  <c r="O153" i="66"/>
  <c r="P152" i="66"/>
  <c r="O152" i="66"/>
  <c r="P151" i="66"/>
  <c r="O151" i="66"/>
  <c r="P150" i="66"/>
  <c r="O150" i="66"/>
  <c r="P149" i="66"/>
  <c r="O149" i="66"/>
  <c r="P148" i="66"/>
  <c r="O148" i="66"/>
  <c r="P147" i="66"/>
  <c r="O147" i="66"/>
  <c r="P146" i="66"/>
  <c r="O146" i="66"/>
  <c r="P145" i="66"/>
  <c r="O145" i="66"/>
  <c r="P144" i="66"/>
  <c r="O144" i="66"/>
  <c r="P143" i="66"/>
  <c r="O143" i="66"/>
  <c r="P142" i="66"/>
  <c r="O142" i="66"/>
  <c r="P141" i="66"/>
  <c r="O141" i="66"/>
  <c r="P140" i="66"/>
  <c r="O140" i="66"/>
  <c r="P139" i="66"/>
  <c r="O139" i="66"/>
  <c r="P138" i="66"/>
  <c r="O138" i="66"/>
  <c r="P137" i="66"/>
  <c r="O137" i="66"/>
  <c r="P136" i="66"/>
  <c r="O136" i="66"/>
  <c r="P135" i="66"/>
  <c r="O135" i="66"/>
  <c r="P134" i="66"/>
  <c r="O134" i="66"/>
  <c r="P133" i="66"/>
  <c r="O133" i="66"/>
  <c r="P132" i="66"/>
  <c r="O132" i="66"/>
  <c r="P131" i="66"/>
  <c r="O131" i="66"/>
  <c r="P130" i="66"/>
  <c r="O130" i="66"/>
  <c r="P129" i="66"/>
  <c r="O129" i="66"/>
  <c r="P128" i="66"/>
  <c r="O128" i="66"/>
  <c r="P127" i="66"/>
  <c r="O127" i="66"/>
  <c r="P126" i="66"/>
  <c r="O126" i="66"/>
  <c r="P125" i="66"/>
  <c r="O125" i="66"/>
  <c r="P124" i="66"/>
  <c r="O124" i="66"/>
  <c r="P123" i="66"/>
  <c r="O123" i="66"/>
  <c r="P122" i="66"/>
  <c r="O122" i="66"/>
  <c r="P121" i="66"/>
  <c r="O121" i="66"/>
  <c r="P120" i="66"/>
  <c r="O120" i="66"/>
  <c r="P119" i="66"/>
  <c r="O119" i="66"/>
  <c r="P118" i="66"/>
  <c r="O118" i="66"/>
  <c r="P117" i="66"/>
  <c r="O117" i="66"/>
  <c r="P116" i="66"/>
  <c r="O116" i="66"/>
  <c r="P115" i="66"/>
  <c r="O115" i="66"/>
  <c r="P114" i="66"/>
  <c r="O114" i="66"/>
  <c r="P113" i="66"/>
  <c r="O113" i="66"/>
  <c r="P112" i="66"/>
  <c r="O112" i="66"/>
  <c r="P111" i="66"/>
  <c r="O111" i="66"/>
  <c r="P110" i="66"/>
  <c r="O110" i="66"/>
  <c r="P109" i="66"/>
  <c r="O109" i="66"/>
  <c r="P108" i="66"/>
  <c r="O108" i="66"/>
  <c r="P107" i="66"/>
  <c r="O107" i="66"/>
  <c r="P106" i="66"/>
  <c r="O106" i="66"/>
  <c r="P105" i="66"/>
  <c r="O105" i="66"/>
  <c r="P104" i="66"/>
  <c r="O104" i="66"/>
  <c r="P103" i="66"/>
  <c r="O103" i="66"/>
  <c r="P102" i="66"/>
  <c r="O102" i="66"/>
  <c r="P101" i="66"/>
  <c r="O101" i="66"/>
  <c r="P100" i="66"/>
  <c r="O100" i="66"/>
  <c r="P99" i="66"/>
  <c r="O99" i="66"/>
  <c r="P98" i="66"/>
  <c r="O98" i="66"/>
  <c r="P97" i="66"/>
  <c r="O97" i="66"/>
  <c r="P96" i="66"/>
  <c r="O96" i="66"/>
  <c r="P95" i="66"/>
  <c r="O95" i="66"/>
  <c r="P94" i="66"/>
  <c r="O94" i="66"/>
  <c r="P93" i="66"/>
  <c r="O93" i="66"/>
  <c r="P92" i="66"/>
  <c r="O92" i="66"/>
  <c r="P91" i="66"/>
  <c r="O91" i="66"/>
  <c r="P90" i="66"/>
  <c r="O90" i="66"/>
  <c r="P89" i="66"/>
  <c r="O89" i="66"/>
  <c r="P88" i="66"/>
  <c r="O88" i="66"/>
  <c r="P87" i="66"/>
  <c r="O87" i="66"/>
  <c r="P86" i="66"/>
  <c r="O86" i="66"/>
  <c r="P85" i="66"/>
  <c r="O85" i="66"/>
  <c r="P84" i="66"/>
  <c r="O84" i="66"/>
  <c r="P83" i="66"/>
  <c r="O83" i="66"/>
  <c r="P82" i="66"/>
  <c r="O82" i="66"/>
  <c r="P81" i="66"/>
  <c r="O81" i="66"/>
  <c r="P80" i="66"/>
  <c r="O80" i="66"/>
  <c r="P79" i="66"/>
  <c r="O79" i="66"/>
  <c r="P78" i="66"/>
  <c r="O78" i="66"/>
  <c r="P77" i="66"/>
  <c r="O77" i="66"/>
  <c r="P76" i="66"/>
  <c r="O76" i="66"/>
  <c r="P75" i="66"/>
  <c r="O75" i="66"/>
  <c r="P74" i="66"/>
  <c r="O74" i="66"/>
  <c r="P73" i="66"/>
  <c r="O73" i="66"/>
  <c r="P72" i="66"/>
  <c r="O72" i="66"/>
  <c r="P71" i="66"/>
  <c r="O71" i="66"/>
  <c r="P70" i="66"/>
  <c r="O70" i="66"/>
  <c r="P69" i="66"/>
  <c r="O69" i="66"/>
  <c r="P68" i="66"/>
  <c r="O68" i="66"/>
  <c r="P67" i="66"/>
  <c r="O67" i="66"/>
  <c r="P66" i="66"/>
  <c r="O66" i="66"/>
  <c r="P65" i="66"/>
  <c r="O65" i="66"/>
  <c r="P64" i="66"/>
  <c r="O64" i="66"/>
  <c r="P63" i="66"/>
  <c r="O63" i="66"/>
  <c r="P62" i="66"/>
  <c r="O62" i="66"/>
  <c r="P61" i="66"/>
  <c r="O61" i="66"/>
  <c r="P60" i="66"/>
  <c r="O60" i="66"/>
  <c r="P59" i="66"/>
  <c r="O59" i="66"/>
  <c r="P58" i="66"/>
  <c r="O58" i="66"/>
  <c r="P57" i="66"/>
  <c r="O57" i="66"/>
  <c r="P56" i="66"/>
  <c r="O56" i="66"/>
  <c r="P55" i="66"/>
  <c r="O55" i="66"/>
  <c r="P54" i="66"/>
  <c r="O54" i="66"/>
  <c r="P53" i="66"/>
  <c r="O53" i="66"/>
  <c r="P52" i="66"/>
  <c r="O52" i="66"/>
  <c r="P51" i="66"/>
  <c r="O51" i="66"/>
  <c r="P50" i="66"/>
  <c r="O50" i="66"/>
  <c r="P49" i="66"/>
  <c r="O49" i="66"/>
  <c r="P48" i="66"/>
  <c r="O48" i="66"/>
  <c r="P47" i="66"/>
  <c r="O47" i="66"/>
  <c r="P46" i="66"/>
  <c r="O46" i="66"/>
  <c r="P45" i="66"/>
  <c r="O45" i="66"/>
  <c r="P44" i="66"/>
  <c r="O44" i="66"/>
  <c r="P43" i="66"/>
  <c r="O43" i="66"/>
  <c r="P42" i="66"/>
  <c r="O42" i="66"/>
  <c r="P41" i="66"/>
  <c r="O41" i="66"/>
  <c r="P40" i="66"/>
  <c r="O40" i="66"/>
  <c r="P39" i="66"/>
  <c r="O39" i="66"/>
  <c r="O34" i="66"/>
  <c r="G34" i="66"/>
  <c r="O33" i="66"/>
  <c r="G33" i="66"/>
  <c r="O32" i="66"/>
  <c r="G32" i="66"/>
  <c r="O31" i="66"/>
  <c r="G31" i="66"/>
  <c r="O30" i="66"/>
  <c r="G30" i="66"/>
  <c r="O29" i="66"/>
  <c r="G29" i="66"/>
  <c r="O28" i="66"/>
  <c r="G28" i="66"/>
  <c r="O27" i="66"/>
  <c r="G27" i="66"/>
  <c r="O26" i="66"/>
  <c r="G26" i="66"/>
  <c r="O25" i="66"/>
  <c r="G25" i="66"/>
  <c r="O24" i="66"/>
  <c r="G24" i="66"/>
  <c r="O23" i="66"/>
  <c r="G23" i="66"/>
  <c r="O22" i="66"/>
  <c r="G22" i="66"/>
  <c r="O21" i="66"/>
  <c r="G21" i="66"/>
  <c r="O20" i="66"/>
  <c r="G20" i="66"/>
  <c r="B13" i="66"/>
  <c r="L3" i="66"/>
  <c r="E20" i="58" s="1"/>
  <c r="B3" i="66"/>
  <c r="P288" i="65"/>
  <c r="O288" i="65"/>
  <c r="P287" i="65"/>
  <c r="O287" i="65"/>
  <c r="P286" i="65"/>
  <c r="O286" i="65"/>
  <c r="P285" i="65"/>
  <c r="O285" i="65"/>
  <c r="P284" i="65"/>
  <c r="O284" i="65"/>
  <c r="P283" i="65"/>
  <c r="O283" i="65"/>
  <c r="P282" i="65"/>
  <c r="O282" i="65"/>
  <c r="P281" i="65"/>
  <c r="O281" i="65"/>
  <c r="P280" i="65"/>
  <c r="O280" i="65"/>
  <c r="P279" i="65"/>
  <c r="O279" i="65"/>
  <c r="P278" i="65"/>
  <c r="O278" i="65"/>
  <c r="P277" i="65"/>
  <c r="O277" i="65"/>
  <c r="P276" i="65"/>
  <c r="O276" i="65"/>
  <c r="P275" i="65"/>
  <c r="O275" i="65"/>
  <c r="P274" i="65"/>
  <c r="O274" i="65"/>
  <c r="P273" i="65"/>
  <c r="O273" i="65"/>
  <c r="P272" i="65"/>
  <c r="O272" i="65"/>
  <c r="P271" i="65"/>
  <c r="O271" i="65"/>
  <c r="P270" i="65"/>
  <c r="O270" i="65"/>
  <c r="P269" i="65"/>
  <c r="O269" i="65"/>
  <c r="P268" i="65"/>
  <c r="O268" i="65"/>
  <c r="P267" i="65"/>
  <c r="O267" i="65"/>
  <c r="P266" i="65"/>
  <c r="O266" i="65"/>
  <c r="P265" i="65"/>
  <c r="O265" i="65"/>
  <c r="P264" i="65"/>
  <c r="O264" i="65"/>
  <c r="P263" i="65"/>
  <c r="O263" i="65"/>
  <c r="P262" i="65"/>
  <c r="O262" i="65"/>
  <c r="P261" i="65"/>
  <c r="O261" i="65"/>
  <c r="P260" i="65"/>
  <c r="O260" i="65"/>
  <c r="P259" i="65"/>
  <c r="O259" i="65"/>
  <c r="P258" i="65"/>
  <c r="O258" i="65"/>
  <c r="P257" i="65"/>
  <c r="O257" i="65"/>
  <c r="P256" i="65"/>
  <c r="O256" i="65"/>
  <c r="P255" i="65"/>
  <c r="O255" i="65"/>
  <c r="P254" i="65"/>
  <c r="O254" i="65"/>
  <c r="P253" i="65"/>
  <c r="O253" i="65"/>
  <c r="P252" i="65"/>
  <c r="O252" i="65"/>
  <c r="P251" i="65"/>
  <c r="O251" i="65"/>
  <c r="P250" i="65"/>
  <c r="O250" i="65"/>
  <c r="P249" i="65"/>
  <c r="O249" i="65"/>
  <c r="P248" i="65"/>
  <c r="O248" i="65"/>
  <c r="P247" i="65"/>
  <c r="O247" i="65"/>
  <c r="P246" i="65"/>
  <c r="O246" i="65"/>
  <c r="P245" i="65"/>
  <c r="O245" i="65"/>
  <c r="P244" i="65"/>
  <c r="O244" i="65"/>
  <c r="P243" i="65"/>
  <c r="O243" i="65"/>
  <c r="P242" i="65"/>
  <c r="O242" i="65"/>
  <c r="P241" i="65"/>
  <c r="O241" i="65"/>
  <c r="P240" i="65"/>
  <c r="O240" i="65"/>
  <c r="P239" i="65"/>
  <c r="O239" i="65"/>
  <c r="P238" i="65"/>
  <c r="O238" i="65"/>
  <c r="P237" i="65"/>
  <c r="O237" i="65"/>
  <c r="P236" i="65"/>
  <c r="O236" i="65"/>
  <c r="P235" i="65"/>
  <c r="O235" i="65"/>
  <c r="P234" i="65"/>
  <c r="O234" i="65"/>
  <c r="P233" i="65"/>
  <c r="O233" i="65"/>
  <c r="P232" i="65"/>
  <c r="O232" i="65"/>
  <c r="P231" i="65"/>
  <c r="O231" i="65"/>
  <c r="P230" i="65"/>
  <c r="O230" i="65"/>
  <c r="P229" i="65"/>
  <c r="O229" i="65"/>
  <c r="P228" i="65"/>
  <c r="O228" i="65"/>
  <c r="P227" i="65"/>
  <c r="O227" i="65"/>
  <c r="P226" i="65"/>
  <c r="O226" i="65"/>
  <c r="P225" i="65"/>
  <c r="O225" i="65"/>
  <c r="P224" i="65"/>
  <c r="O224" i="65"/>
  <c r="P223" i="65"/>
  <c r="O223" i="65"/>
  <c r="P222" i="65"/>
  <c r="O222" i="65"/>
  <c r="P221" i="65"/>
  <c r="O221" i="65"/>
  <c r="P220" i="65"/>
  <c r="O220" i="65"/>
  <c r="P219" i="65"/>
  <c r="O219" i="65"/>
  <c r="P218" i="65"/>
  <c r="O218" i="65"/>
  <c r="P217" i="65"/>
  <c r="O217" i="65"/>
  <c r="P216" i="65"/>
  <c r="O216" i="65"/>
  <c r="P215" i="65"/>
  <c r="O215" i="65"/>
  <c r="P214" i="65"/>
  <c r="O214" i="65"/>
  <c r="P213" i="65"/>
  <c r="O213" i="65"/>
  <c r="P212" i="65"/>
  <c r="O212" i="65"/>
  <c r="P211" i="65"/>
  <c r="O211" i="65"/>
  <c r="P210" i="65"/>
  <c r="O210" i="65"/>
  <c r="P209" i="65"/>
  <c r="O209" i="65"/>
  <c r="P208" i="65"/>
  <c r="O208" i="65"/>
  <c r="P207" i="65"/>
  <c r="O207" i="65"/>
  <c r="P206" i="65"/>
  <c r="O206" i="65"/>
  <c r="P205" i="65"/>
  <c r="O205" i="65"/>
  <c r="P204" i="65"/>
  <c r="O204" i="65"/>
  <c r="P203" i="65"/>
  <c r="O203" i="65"/>
  <c r="P202" i="65"/>
  <c r="O202" i="65"/>
  <c r="P201" i="65"/>
  <c r="O201" i="65"/>
  <c r="P200" i="65"/>
  <c r="O200" i="65"/>
  <c r="P199" i="65"/>
  <c r="O199" i="65"/>
  <c r="P198" i="65"/>
  <c r="O198" i="65"/>
  <c r="P197" i="65"/>
  <c r="O197" i="65"/>
  <c r="P196" i="65"/>
  <c r="O196" i="65"/>
  <c r="P195" i="65"/>
  <c r="O195" i="65"/>
  <c r="P194" i="65"/>
  <c r="O194" i="65"/>
  <c r="P193" i="65"/>
  <c r="O193" i="65"/>
  <c r="P192" i="65"/>
  <c r="O192" i="65"/>
  <c r="P191" i="65"/>
  <c r="O191" i="65"/>
  <c r="P190" i="65"/>
  <c r="O190" i="65"/>
  <c r="P189" i="65"/>
  <c r="O189" i="65"/>
  <c r="P188" i="65"/>
  <c r="O188" i="65"/>
  <c r="P187" i="65"/>
  <c r="O187" i="65"/>
  <c r="P186" i="65"/>
  <c r="O186" i="65"/>
  <c r="P185" i="65"/>
  <c r="O185" i="65"/>
  <c r="P184" i="65"/>
  <c r="O184" i="65"/>
  <c r="P183" i="65"/>
  <c r="O183" i="65"/>
  <c r="P182" i="65"/>
  <c r="O182" i="65"/>
  <c r="P181" i="65"/>
  <c r="O181" i="65"/>
  <c r="P180" i="65"/>
  <c r="O180" i="65"/>
  <c r="P179" i="65"/>
  <c r="O179" i="65"/>
  <c r="P178" i="65"/>
  <c r="O178" i="65"/>
  <c r="P177" i="65"/>
  <c r="O177" i="65"/>
  <c r="P176" i="65"/>
  <c r="O176" i="65"/>
  <c r="P175" i="65"/>
  <c r="O175" i="65"/>
  <c r="P174" i="65"/>
  <c r="O174" i="65"/>
  <c r="P173" i="65"/>
  <c r="O173" i="65"/>
  <c r="P172" i="65"/>
  <c r="O172" i="65"/>
  <c r="P171" i="65"/>
  <c r="O171" i="65"/>
  <c r="P170" i="65"/>
  <c r="O170" i="65"/>
  <c r="P169" i="65"/>
  <c r="O169" i="65"/>
  <c r="P168" i="65"/>
  <c r="O168" i="65"/>
  <c r="P167" i="65"/>
  <c r="O167" i="65"/>
  <c r="P166" i="65"/>
  <c r="O166" i="65"/>
  <c r="P165" i="65"/>
  <c r="O165" i="65"/>
  <c r="P164" i="65"/>
  <c r="O164" i="65"/>
  <c r="P163" i="65"/>
  <c r="O163" i="65"/>
  <c r="P162" i="65"/>
  <c r="O162" i="65"/>
  <c r="P161" i="65"/>
  <c r="O161" i="65"/>
  <c r="P160" i="65"/>
  <c r="O160" i="65"/>
  <c r="P159" i="65"/>
  <c r="O159" i="65"/>
  <c r="P158" i="65"/>
  <c r="O158" i="65"/>
  <c r="P157" i="65"/>
  <c r="O157" i="65"/>
  <c r="P156" i="65"/>
  <c r="O156" i="65"/>
  <c r="P155" i="65"/>
  <c r="O155" i="65"/>
  <c r="P154" i="65"/>
  <c r="O154" i="65"/>
  <c r="P153" i="65"/>
  <c r="O153" i="65"/>
  <c r="P152" i="65"/>
  <c r="O152" i="65"/>
  <c r="P151" i="65"/>
  <c r="O151" i="65"/>
  <c r="P150" i="65"/>
  <c r="O150" i="65"/>
  <c r="P149" i="65"/>
  <c r="O149" i="65"/>
  <c r="P148" i="65"/>
  <c r="O148" i="65"/>
  <c r="P147" i="65"/>
  <c r="O147" i="65"/>
  <c r="P146" i="65"/>
  <c r="O146" i="65"/>
  <c r="P145" i="65"/>
  <c r="O145" i="65"/>
  <c r="P144" i="65"/>
  <c r="O144" i="65"/>
  <c r="P143" i="65"/>
  <c r="O143" i="65"/>
  <c r="P142" i="65"/>
  <c r="O142" i="65"/>
  <c r="P141" i="65"/>
  <c r="O141" i="65"/>
  <c r="P140" i="65"/>
  <c r="O140" i="65"/>
  <c r="P139" i="65"/>
  <c r="O139" i="65"/>
  <c r="P138" i="65"/>
  <c r="O138" i="65"/>
  <c r="P137" i="65"/>
  <c r="O137" i="65"/>
  <c r="P136" i="65"/>
  <c r="O136" i="65"/>
  <c r="P135" i="65"/>
  <c r="O135" i="65"/>
  <c r="P134" i="65"/>
  <c r="O134" i="65"/>
  <c r="P133" i="65"/>
  <c r="O133" i="65"/>
  <c r="P132" i="65"/>
  <c r="O132" i="65"/>
  <c r="P131" i="65"/>
  <c r="O131" i="65"/>
  <c r="P130" i="65"/>
  <c r="O130" i="65"/>
  <c r="P129" i="65"/>
  <c r="O129" i="65"/>
  <c r="P128" i="65"/>
  <c r="O128" i="65"/>
  <c r="P127" i="65"/>
  <c r="O127" i="65"/>
  <c r="P126" i="65"/>
  <c r="O126" i="65"/>
  <c r="P125" i="65"/>
  <c r="O125" i="65"/>
  <c r="P124" i="65"/>
  <c r="O124" i="65"/>
  <c r="P123" i="65"/>
  <c r="O123" i="65"/>
  <c r="P122" i="65"/>
  <c r="O122" i="65"/>
  <c r="P121" i="65"/>
  <c r="O121" i="65"/>
  <c r="P120" i="65"/>
  <c r="O120" i="65"/>
  <c r="P119" i="65"/>
  <c r="O119" i="65"/>
  <c r="P118" i="65"/>
  <c r="O118" i="65"/>
  <c r="P117" i="65"/>
  <c r="O117" i="65"/>
  <c r="P116" i="65"/>
  <c r="O116" i="65"/>
  <c r="P115" i="65"/>
  <c r="O115" i="65"/>
  <c r="P114" i="65"/>
  <c r="O114" i="65"/>
  <c r="P113" i="65"/>
  <c r="O113" i="65"/>
  <c r="P112" i="65"/>
  <c r="O112" i="65"/>
  <c r="P111" i="65"/>
  <c r="O111" i="65"/>
  <c r="P110" i="65"/>
  <c r="O110" i="65"/>
  <c r="P109" i="65"/>
  <c r="O109" i="65"/>
  <c r="P108" i="65"/>
  <c r="O108" i="65"/>
  <c r="P107" i="65"/>
  <c r="O107" i="65"/>
  <c r="P106" i="65"/>
  <c r="O106" i="65"/>
  <c r="P105" i="65"/>
  <c r="O105" i="65"/>
  <c r="P104" i="65"/>
  <c r="O104" i="65"/>
  <c r="P103" i="65"/>
  <c r="O103" i="65"/>
  <c r="P102" i="65"/>
  <c r="O102" i="65"/>
  <c r="P101" i="65"/>
  <c r="O101" i="65"/>
  <c r="P100" i="65"/>
  <c r="O100" i="65"/>
  <c r="P99" i="65"/>
  <c r="O99" i="65"/>
  <c r="P98" i="65"/>
  <c r="O98" i="65"/>
  <c r="P97" i="65"/>
  <c r="O97" i="65"/>
  <c r="P96" i="65"/>
  <c r="O96" i="65"/>
  <c r="P95" i="65"/>
  <c r="O95" i="65"/>
  <c r="P94" i="65"/>
  <c r="O94" i="65"/>
  <c r="P93" i="65"/>
  <c r="O93" i="65"/>
  <c r="P92" i="65"/>
  <c r="O92" i="65"/>
  <c r="P91" i="65"/>
  <c r="O91" i="65"/>
  <c r="P90" i="65"/>
  <c r="O90" i="65"/>
  <c r="P89" i="65"/>
  <c r="O89" i="65"/>
  <c r="P88" i="65"/>
  <c r="O88" i="65"/>
  <c r="P87" i="65"/>
  <c r="O87" i="65"/>
  <c r="P86" i="65"/>
  <c r="O86" i="65"/>
  <c r="P85" i="65"/>
  <c r="O85" i="65"/>
  <c r="P84" i="65"/>
  <c r="O84" i="65"/>
  <c r="P83" i="65"/>
  <c r="O83" i="65"/>
  <c r="P82" i="65"/>
  <c r="O82" i="65"/>
  <c r="P81" i="65"/>
  <c r="O81" i="65"/>
  <c r="P80" i="65"/>
  <c r="O80" i="65"/>
  <c r="P79" i="65"/>
  <c r="O79" i="65"/>
  <c r="P78" i="65"/>
  <c r="O78" i="65"/>
  <c r="P77" i="65"/>
  <c r="O77" i="65"/>
  <c r="P76" i="65"/>
  <c r="O76" i="65"/>
  <c r="P75" i="65"/>
  <c r="O75" i="65"/>
  <c r="P74" i="65"/>
  <c r="O74" i="65"/>
  <c r="P73" i="65"/>
  <c r="O73" i="65"/>
  <c r="P72" i="65"/>
  <c r="O72" i="65"/>
  <c r="P71" i="65"/>
  <c r="O71" i="65"/>
  <c r="P70" i="65"/>
  <c r="O70" i="65"/>
  <c r="P69" i="65"/>
  <c r="O69" i="65"/>
  <c r="P68" i="65"/>
  <c r="O68" i="65"/>
  <c r="P67" i="65"/>
  <c r="O67" i="65"/>
  <c r="P66" i="65"/>
  <c r="O66" i="65"/>
  <c r="P65" i="65"/>
  <c r="O65" i="65"/>
  <c r="P64" i="65"/>
  <c r="O64" i="65"/>
  <c r="P63" i="65"/>
  <c r="O63" i="65"/>
  <c r="P62" i="65"/>
  <c r="O62" i="65"/>
  <c r="P61" i="65"/>
  <c r="O61" i="65"/>
  <c r="P60" i="65"/>
  <c r="O60" i="65"/>
  <c r="P59" i="65"/>
  <c r="O59" i="65"/>
  <c r="P58" i="65"/>
  <c r="O58" i="65"/>
  <c r="P57" i="65"/>
  <c r="O57" i="65"/>
  <c r="P56" i="65"/>
  <c r="O56" i="65"/>
  <c r="P55" i="65"/>
  <c r="O55" i="65"/>
  <c r="P54" i="65"/>
  <c r="O54" i="65"/>
  <c r="P53" i="65"/>
  <c r="O53" i="65"/>
  <c r="P52" i="65"/>
  <c r="O52" i="65"/>
  <c r="P51" i="65"/>
  <c r="O51" i="65"/>
  <c r="P50" i="65"/>
  <c r="O50" i="65"/>
  <c r="P49" i="65"/>
  <c r="O49" i="65"/>
  <c r="P48" i="65"/>
  <c r="O48" i="65"/>
  <c r="P47" i="65"/>
  <c r="O47" i="65"/>
  <c r="P46" i="65"/>
  <c r="O46" i="65"/>
  <c r="P45" i="65"/>
  <c r="O45" i="65"/>
  <c r="P44" i="65"/>
  <c r="O44" i="65"/>
  <c r="P43" i="65"/>
  <c r="O43" i="65"/>
  <c r="P42" i="65"/>
  <c r="O42" i="65"/>
  <c r="P41" i="65"/>
  <c r="O41" i="65"/>
  <c r="P40" i="65"/>
  <c r="O40" i="65"/>
  <c r="P39" i="65"/>
  <c r="O39" i="65"/>
  <c r="O34" i="65"/>
  <c r="G34" i="65"/>
  <c r="O33" i="65"/>
  <c r="G33" i="65"/>
  <c r="O32" i="65"/>
  <c r="G32" i="65"/>
  <c r="O31" i="65"/>
  <c r="G31" i="65"/>
  <c r="O30" i="65"/>
  <c r="G30" i="65"/>
  <c r="O29" i="65"/>
  <c r="G29" i="65"/>
  <c r="O28" i="65"/>
  <c r="G28" i="65"/>
  <c r="O27" i="65"/>
  <c r="G27" i="65"/>
  <c r="O26" i="65"/>
  <c r="G26" i="65"/>
  <c r="O25" i="65"/>
  <c r="G25" i="65"/>
  <c r="O24" i="65"/>
  <c r="G24" i="65"/>
  <c r="O23" i="65"/>
  <c r="G23" i="65"/>
  <c r="O22" i="65"/>
  <c r="G22" i="65"/>
  <c r="O21" i="65"/>
  <c r="G21" i="65"/>
  <c r="O20" i="65"/>
  <c r="G20" i="65"/>
  <c r="B13" i="65"/>
  <c r="L3" i="65"/>
  <c r="E19" i="58" s="1"/>
  <c r="B3" i="65"/>
  <c r="P288" i="64"/>
  <c r="O288" i="64"/>
  <c r="P287" i="64"/>
  <c r="O287" i="64"/>
  <c r="P286" i="64"/>
  <c r="O286" i="64"/>
  <c r="P285" i="64"/>
  <c r="O285" i="64"/>
  <c r="P284" i="64"/>
  <c r="O284" i="64"/>
  <c r="P283" i="64"/>
  <c r="O283" i="64"/>
  <c r="P282" i="64"/>
  <c r="O282" i="64"/>
  <c r="P281" i="64"/>
  <c r="O281" i="64"/>
  <c r="P280" i="64"/>
  <c r="O280" i="64"/>
  <c r="P279" i="64"/>
  <c r="O279" i="64"/>
  <c r="P278" i="64"/>
  <c r="O278" i="64"/>
  <c r="P277" i="64"/>
  <c r="O277" i="64"/>
  <c r="P276" i="64"/>
  <c r="O276" i="64"/>
  <c r="P275" i="64"/>
  <c r="O275" i="64"/>
  <c r="P274" i="64"/>
  <c r="O274" i="64"/>
  <c r="P273" i="64"/>
  <c r="O273" i="64"/>
  <c r="P272" i="64"/>
  <c r="O272" i="64"/>
  <c r="P271" i="64"/>
  <c r="O271" i="64"/>
  <c r="P270" i="64"/>
  <c r="O270" i="64"/>
  <c r="P269" i="64"/>
  <c r="O269" i="64"/>
  <c r="P268" i="64"/>
  <c r="O268" i="64"/>
  <c r="P267" i="64"/>
  <c r="O267" i="64"/>
  <c r="P266" i="64"/>
  <c r="O266" i="64"/>
  <c r="P265" i="64"/>
  <c r="O265" i="64"/>
  <c r="P264" i="64"/>
  <c r="O264" i="64"/>
  <c r="P263" i="64"/>
  <c r="O263" i="64"/>
  <c r="P262" i="64"/>
  <c r="O262" i="64"/>
  <c r="P261" i="64"/>
  <c r="O261" i="64"/>
  <c r="P260" i="64"/>
  <c r="O260" i="64"/>
  <c r="P259" i="64"/>
  <c r="O259" i="64"/>
  <c r="P258" i="64"/>
  <c r="O258" i="64"/>
  <c r="P257" i="64"/>
  <c r="O257" i="64"/>
  <c r="P256" i="64"/>
  <c r="O256" i="64"/>
  <c r="P255" i="64"/>
  <c r="O255" i="64"/>
  <c r="P254" i="64"/>
  <c r="O254" i="64"/>
  <c r="P253" i="64"/>
  <c r="O253" i="64"/>
  <c r="P252" i="64"/>
  <c r="O252" i="64"/>
  <c r="P251" i="64"/>
  <c r="O251" i="64"/>
  <c r="P250" i="64"/>
  <c r="O250" i="64"/>
  <c r="P249" i="64"/>
  <c r="O249" i="64"/>
  <c r="P248" i="64"/>
  <c r="O248" i="64"/>
  <c r="P247" i="64"/>
  <c r="O247" i="64"/>
  <c r="P246" i="64"/>
  <c r="O246" i="64"/>
  <c r="P245" i="64"/>
  <c r="O245" i="64"/>
  <c r="P244" i="64"/>
  <c r="O244" i="64"/>
  <c r="P243" i="64"/>
  <c r="O243" i="64"/>
  <c r="P242" i="64"/>
  <c r="O242" i="64"/>
  <c r="P241" i="64"/>
  <c r="O241" i="64"/>
  <c r="P240" i="64"/>
  <c r="O240" i="64"/>
  <c r="P239" i="64"/>
  <c r="O239" i="64"/>
  <c r="P238" i="64"/>
  <c r="O238" i="64"/>
  <c r="P237" i="64"/>
  <c r="O237" i="64"/>
  <c r="P236" i="64"/>
  <c r="O236" i="64"/>
  <c r="P235" i="64"/>
  <c r="O235" i="64"/>
  <c r="P234" i="64"/>
  <c r="O234" i="64"/>
  <c r="P233" i="64"/>
  <c r="O233" i="64"/>
  <c r="P232" i="64"/>
  <c r="O232" i="64"/>
  <c r="P231" i="64"/>
  <c r="O231" i="64"/>
  <c r="P230" i="64"/>
  <c r="O230" i="64"/>
  <c r="P229" i="64"/>
  <c r="O229" i="64"/>
  <c r="P228" i="64"/>
  <c r="O228" i="64"/>
  <c r="P227" i="64"/>
  <c r="O227" i="64"/>
  <c r="P226" i="64"/>
  <c r="O226" i="64"/>
  <c r="P225" i="64"/>
  <c r="O225" i="64"/>
  <c r="P224" i="64"/>
  <c r="O224" i="64"/>
  <c r="P223" i="64"/>
  <c r="O223" i="64"/>
  <c r="P222" i="64"/>
  <c r="O222" i="64"/>
  <c r="P221" i="64"/>
  <c r="O221" i="64"/>
  <c r="P220" i="64"/>
  <c r="O220" i="64"/>
  <c r="P219" i="64"/>
  <c r="O219" i="64"/>
  <c r="P218" i="64"/>
  <c r="O218" i="64"/>
  <c r="P217" i="64"/>
  <c r="O217" i="64"/>
  <c r="P216" i="64"/>
  <c r="O216" i="64"/>
  <c r="P215" i="64"/>
  <c r="O215" i="64"/>
  <c r="P214" i="64"/>
  <c r="O214" i="64"/>
  <c r="P213" i="64"/>
  <c r="O213" i="64"/>
  <c r="P212" i="64"/>
  <c r="O212" i="64"/>
  <c r="P211" i="64"/>
  <c r="O211" i="64"/>
  <c r="P210" i="64"/>
  <c r="O210" i="64"/>
  <c r="P209" i="64"/>
  <c r="O209" i="64"/>
  <c r="P208" i="64"/>
  <c r="O208" i="64"/>
  <c r="P207" i="64"/>
  <c r="O207" i="64"/>
  <c r="P206" i="64"/>
  <c r="O206" i="64"/>
  <c r="P205" i="64"/>
  <c r="O205" i="64"/>
  <c r="P204" i="64"/>
  <c r="O204" i="64"/>
  <c r="P203" i="64"/>
  <c r="O203" i="64"/>
  <c r="P202" i="64"/>
  <c r="O202" i="64"/>
  <c r="P201" i="64"/>
  <c r="O201" i="64"/>
  <c r="P200" i="64"/>
  <c r="O200" i="64"/>
  <c r="P199" i="64"/>
  <c r="O199" i="64"/>
  <c r="P198" i="64"/>
  <c r="O198" i="64"/>
  <c r="P197" i="64"/>
  <c r="O197" i="64"/>
  <c r="P196" i="64"/>
  <c r="O196" i="64"/>
  <c r="P195" i="64"/>
  <c r="O195" i="64"/>
  <c r="P194" i="64"/>
  <c r="O194" i="64"/>
  <c r="P193" i="64"/>
  <c r="O193" i="64"/>
  <c r="P192" i="64"/>
  <c r="O192" i="64"/>
  <c r="P191" i="64"/>
  <c r="O191" i="64"/>
  <c r="P190" i="64"/>
  <c r="O190" i="64"/>
  <c r="P189" i="64"/>
  <c r="O189" i="64"/>
  <c r="P188" i="64"/>
  <c r="O188" i="64"/>
  <c r="P187" i="64"/>
  <c r="O187" i="64"/>
  <c r="P186" i="64"/>
  <c r="O186" i="64"/>
  <c r="P185" i="64"/>
  <c r="O185" i="64"/>
  <c r="P184" i="64"/>
  <c r="O184" i="64"/>
  <c r="P183" i="64"/>
  <c r="O183" i="64"/>
  <c r="P182" i="64"/>
  <c r="O182" i="64"/>
  <c r="P181" i="64"/>
  <c r="O181" i="64"/>
  <c r="P180" i="64"/>
  <c r="O180" i="64"/>
  <c r="P179" i="64"/>
  <c r="O179" i="64"/>
  <c r="P178" i="64"/>
  <c r="O178" i="64"/>
  <c r="P177" i="64"/>
  <c r="O177" i="64"/>
  <c r="P176" i="64"/>
  <c r="O176" i="64"/>
  <c r="P175" i="64"/>
  <c r="O175" i="64"/>
  <c r="P174" i="64"/>
  <c r="O174" i="64"/>
  <c r="P173" i="64"/>
  <c r="O173" i="64"/>
  <c r="P172" i="64"/>
  <c r="O172" i="64"/>
  <c r="P171" i="64"/>
  <c r="O171" i="64"/>
  <c r="P170" i="64"/>
  <c r="O170" i="64"/>
  <c r="P169" i="64"/>
  <c r="O169" i="64"/>
  <c r="P168" i="64"/>
  <c r="O168" i="64"/>
  <c r="P167" i="64"/>
  <c r="O167" i="64"/>
  <c r="P166" i="64"/>
  <c r="O166" i="64"/>
  <c r="P165" i="64"/>
  <c r="O165" i="64"/>
  <c r="P164" i="64"/>
  <c r="O164" i="64"/>
  <c r="P163" i="64"/>
  <c r="O163" i="64"/>
  <c r="P162" i="64"/>
  <c r="O162" i="64"/>
  <c r="P161" i="64"/>
  <c r="O161" i="64"/>
  <c r="P160" i="64"/>
  <c r="O160" i="64"/>
  <c r="P159" i="64"/>
  <c r="O159" i="64"/>
  <c r="P158" i="64"/>
  <c r="O158" i="64"/>
  <c r="P157" i="64"/>
  <c r="O157" i="64"/>
  <c r="P156" i="64"/>
  <c r="O156" i="64"/>
  <c r="P155" i="64"/>
  <c r="O155" i="64"/>
  <c r="P154" i="64"/>
  <c r="O154" i="64"/>
  <c r="P153" i="64"/>
  <c r="O153" i="64"/>
  <c r="P152" i="64"/>
  <c r="O152" i="64"/>
  <c r="P151" i="64"/>
  <c r="O151" i="64"/>
  <c r="P150" i="64"/>
  <c r="O150" i="64"/>
  <c r="P149" i="64"/>
  <c r="O149" i="64"/>
  <c r="P148" i="64"/>
  <c r="O148" i="64"/>
  <c r="P147" i="64"/>
  <c r="O147" i="64"/>
  <c r="P146" i="64"/>
  <c r="O146" i="64"/>
  <c r="P145" i="64"/>
  <c r="O145" i="64"/>
  <c r="P144" i="64"/>
  <c r="O144" i="64"/>
  <c r="P143" i="64"/>
  <c r="O143" i="64"/>
  <c r="P142" i="64"/>
  <c r="O142" i="64"/>
  <c r="P141" i="64"/>
  <c r="O141" i="64"/>
  <c r="P140" i="64"/>
  <c r="O140" i="64"/>
  <c r="P139" i="64"/>
  <c r="O139" i="64"/>
  <c r="P138" i="64"/>
  <c r="O138" i="64"/>
  <c r="P137" i="64"/>
  <c r="O137" i="64"/>
  <c r="P136" i="64"/>
  <c r="O136" i="64"/>
  <c r="P135" i="64"/>
  <c r="O135" i="64"/>
  <c r="P134" i="64"/>
  <c r="O134" i="64"/>
  <c r="P133" i="64"/>
  <c r="O133" i="64"/>
  <c r="P132" i="64"/>
  <c r="O132" i="64"/>
  <c r="P131" i="64"/>
  <c r="O131" i="64"/>
  <c r="P130" i="64"/>
  <c r="O130" i="64"/>
  <c r="P129" i="64"/>
  <c r="O129" i="64"/>
  <c r="P128" i="64"/>
  <c r="O128" i="64"/>
  <c r="P127" i="64"/>
  <c r="O127" i="64"/>
  <c r="P126" i="64"/>
  <c r="O126" i="64"/>
  <c r="P125" i="64"/>
  <c r="O125" i="64"/>
  <c r="P124" i="64"/>
  <c r="O124" i="64"/>
  <c r="P123" i="64"/>
  <c r="O123" i="64"/>
  <c r="P122" i="64"/>
  <c r="O122" i="64"/>
  <c r="P121" i="64"/>
  <c r="O121" i="64"/>
  <c r="P120" i="64"/>
  <c r="O120" i="64"/>
  <c r="P119" i="64"/>
  <c r="O119" i="64"/>
  <c r="P118" i="64"/>
  <c r="O118" i="64"/>
  <c r="P117" i="64"/>
  <c r="O117" i="64"/>
  <c r="P116" i="64"/>
  <c r="O116" i="64"/>
  <c r="P115" i="64"/>
  <c r="O115" i="64"/>
  <c r="P114" i="64"/>
  <c r="O114" i="64"/>
  <c r="P113" i="64"/>
  <c r="O113" i="64"/>
  <c r="P112" i="64"/>
  <c r="O112" i="64"/>
  <c r="P111" i="64"/>
  <c r="O111" i="64"/>
  <c r="P110" i="64"/>
  <c r="O110" i="64"/>
  <c r="P109" i="64"/>
  <c r="O109" i="64"/>
  <c r="P108" i="64"/>
  <c r="O108" i="64"/>
  <c r="P107" i="64"/>
  <c r="O107" i="64"/>
  <c r="P106" i="64"/>
  <c r="O106" i="64"/>
  <c r="P105" i="64"/>
  <c r="O105" i="64"/>
  <c r="P104" i="64"/>
  <c r="O104" i="64"/>
  <c r="P103" i="64"/>
  <c r="O103" i="64"/>
  <c r="P102" i="64"/>
  <c r="O102" i="64"/>
  <c r="P101" i="64"/>
  <c r="O101" i="64"/>
  <c r="P100" i="64"/>
  <c r="O100" i="64"/>
  <c r="P99" i="64"/>
  <c r="O99" i="64"/>
  <c r="P98" i="64"/>
  <c r="O98" i="64"/>
  <c r="P97" i="64"/>
  <c r="O97" i="64"/>
  <c r="P96" i="64"/>
  <c r="O96" i="64"/>
  <c r="P95" i="64"/>
  <c r="O95" i="64"/>
  <c r="P94" i="64"/>
  <c r="O94" i="64"/>
  <c r="P93" i="64"/>
  <c r="O93" i="64"/>
  <c r="P92" i="64"/>
  <c r="O92" i="64"/>
  <c r="P91" i="64"/>
  <c r="O91" i="64"/>
  <c r="P90" i="64"/>
  <c r="O90" i="64"/>
  <c r="P89" i="64"/>
  <c r="O89" i="64"/>
  <c r="P88" i="64"/>
  <c r="O88" i="64"/>
  <c r="P87" i="64"/>
  <c r="O87" i="64"/>
  <c r="P86" i="64"/>
  <c r="O86" i="64"/>
  <c r="P85" i="64"/>
  <c r="O85" i="64"/>
  <c r="P84" i="64"/>
  <c r="O84" i="64"/>
  <c r="P83" i="64"/>
  <c r="O83" i="64"/>
  <c r="P82" i="64"/>
  <c r="O82" i="64"/>
  <c r="P81" i="64"/>
  <c r="O81" i="64"/>
  <c r="P80" i="64"/>
  <c r="O80" i="64"/>
  <c r="P79" i="64"/>
  <c r="O79" i="64"/>
  <c r="P78" i="64"/>
  <c r="O78" i="64"/>
  <c r="P77" i="64"/>
  <c r="O77" i="64"/>
  <c r="P76" i="64"/>
  <c r="O76" i="64"/>
  <c r="P75" i="64"/>
  <c r="O75" i="64"/>
  <c r="P74" i="64"/>
  <c r="O74" i="64"/>
  <c r="P73" i="64"/>
  <c r="O73" i="64"/>
  <c r="P72" i="64"/>
  <c r="O72" i="64"/>
  <c r="P71" i="64"/>
  <c r="O71" i="64"/>
  <c r="P70" i="64"/>
  <c r="O70" i="64"/>
  <c r="P69" i="64"/>
  <c r="O69" i="64"/>
  <c r="P68" i="64"/>
  <c r="O68" i="64"/>
  <c r="P67" i="64"/>
  <c r="O67" i="64"/>
  <c r="P66" i="64"/>
  <c r="O66" i="64"/>
  <c r="P65" i="64"/>
  <c r="O65" i="64"/>
  <c r="P64" i="64"/>
  <c r="O64" i="64"/>
  <c r="P63" i="64"/>
  <c r="O63" i="64"/>
  <c r="P62" i="64"/>
  <c r="O62" i="64"/>
  <c r="P61" i="64"/>
  <c r="O61" i="64"/>
  <c r="P60" i="64"/>
  <c r="O60" i="64"/>
  <c r="P59" i="64"/>
  <c r="O59" i="64"/>
  <c r="P58" i="64"/>
  <c r="O58" i="64"/>
  <c r="P57" i="64"/>
  <c r="O57" i="64"/>
  <c r="P56" i="64"/>
  <c r="O56" i="64"/>
  <c r="P55" i="64"/>
  <c r="O55" i="64"/>
  <c r="P54" i="64"/>
  <c r="O54" i="64"/>
  <c r="P53" i="64"/>
  <c r="O53" i="64"/>
  <c r="P52" i="64"/>
  <c r="O52" i="64"/>
  <c r="P51" i="64"/>
  <c r="O51" i="64"/>
  <c r="P50" i="64"/>
  <c r="O50" i="64"/>
  <c r="P49" i="64"/>
  <c r="O49" i="64"/>
  <c r="P48" i="64"/>
  <c r="O48" i="64"/>
  <c r="P47" i="64"/>
  <c r="O47" i="64"/>
  <c r="P46" i="64"/>
  <c r="O46" i="64"/>
  <c r="P45" i="64"/>
  <c r="O45" i="64"/>
  <c r="P44" i="64"/>
  <c r="O44" i="64"/>
  <c r="P43" i="64"/>
  <c r="O43" i="64"/>
  <c r="P42" i="64"/>
  <c r="O42" i="64"/>
  <c r="P41" i="64"/>
  <c r="O41" i="64"/>
  <c r="O40" i="64"/>
  <c r="O39" i="64"/>
  <c r="O34" i="64"/>
  <c r="G34" i="64"/>
  <c r="O33" i="64"/>
  <c r="G33" i="64"/>
  <c r="O32" i="64"/>
  <c r="G32" i="64"/>
  <c r="O31" i="64"/>
  <c r="G31" i="64"/>
  <c r="O30" i="64"/>
  <c r="G30" i="64"/>
  <c r="O29" i="64"/>
  <c r="G29" i="64"/>
  <c r="O28" i="64"/>
  <c r="G28" i="64"/>
  <c r="O27" i="64"/>
  <c r="G27" i="64"/>
  <c r="O26" i="64"/>
  <c r="G26" i="64"/>
  <c r="O25" i="64"/>
  <c r="G25" i="64"/>
  <c r="O24" i="64"/>
  <c r="G24" i="64"/>
  <c r="O23" i="64"/>
  <c r="G23" i="64"/>
  <c r="O22" i="64"/>
  <c r="G22" i="64"/>
  <c r="O21" i="64"/>
  <c r="G21" i="64"/>
  <c r="O20" i="64"/>
  <c r="G20" i="64"/>
  <c r="B3" i="64"/>
  <c r="L3" i="64" l="1"/>
  <c r="E18" i="58" s="1"/>
  <c r="O38" i="68"/>
  <c r="A35" i="68" s="1"/>
  <c r="O19" i="68"/>
  <c r="M3" i="68" s="1"/>
  <c r="F22" i="58" s="1"/>
  <c r="O19" i="64"/>
  <c r="M3" i="64" s="1"/>
  <c r="F18" i="58" s="1"/>
  <c r="O19" i="67"/>
  <c r="M3" i="67" s="1"/>
  <c r="F21" i="58" s="1"/>
  <c r="O38" i="66"/>
  <c r="A35" i="66" s="1"/>
  <c r="O19" i="66"/>
  <c r="M3" i="66" s="1"/>
  <c r="F20" i="58" s="1"/>
  <c r="O38" i="65"/>
  <c r="A35" i="65" s="1"/>
  <c r="O19" i="65"/>
  <c r="M3" i="65" s="1"/>
  <c r="F19" i="58" s="1"/>
  <c r="O38" i="64"/>
  <c r="P38" i="68"/>
  <c r="P38" i="67"/>
  <c r="N3" i="67" s="1"/>
  <c r="G21" i="58" s="1"/>
  <c r="P38" i="66"/>
  <c r="P38" i="65"/>
  <c r="P41" i="8"/>
  <c r="P42" i="8"/>
  <c r="P43" i="8"/>
  <c r="P44" i="8"/>
  <c r="P45" i="8"/>
  <c r="P46" i="8"/>
  <c r="P47" i="8"/>
  <c r="P48" i="8"/>
  <c r="P49" i="8"/>
  <c r="P50" i="8"/>
  <c r="P51" i="8"/>
  <c r="P52" i="8"/>
  <c r="P53" i="8"/>
  <c r="P54" i="8"/>
  <c r="P55" i="8"/>
  <c r="P56" i="8"/>
  <c r="P57" i="8"/>
  <c r="P58" i="8"/>
  <c r="P59" i="8"/>
  <c r="P60" i="8"/>
  <c r="P61" i="8"/>
  <c r="P62" i="8"/>
  <c r="P63" i="8"/>
  <c r="P64" i="8"/>
  <c r="P65" i="8"/>
  <c r="P66"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127" i="8"/>
  <c r="P128" i="8"/>
  <c r="P129" i="8"/>
  <c r="P130" i="8"/>
  <c r="P131" i="8"/>
  <c r="P132" i="8"/>
  <c r="P133" i="8"/>
  <c r="P134" i="8"/>
  <c r="P135" i="8"/>
  <c r="P136" i="8"/>
  <c r="P137" i="8"/>
  <c r="P138" i="8"/>
  <c r="P139" i="8"/>
  <c r="P140" i="8"/>
  <c r="P141" i="8"/>
  <c r="P142" i="8"/>
  <c r="P143" i="8"/>
  <c r="P144" i="8"/>
  <c r="P145" i="8"/>
  <c r="P146" i="8"/>
  <c r="P147" i="8"/>
  <c r="P148" i="8"/>
  <c r="P149" i="8"/>
  <c r="P150" i="8"/>
  <c r="P151" i="8"/>
  <c r="P152" i="8"/>
  <c r="P153" i="8"/>
  <c r="P154" i="8"/>
  <c r="P155" i="8"/>
  <c r="P156" i="8"/>
  <c r="P157" i="8"/>
  <c r="P158" i="8"/>
  <c r="P159" i="8"/>
  <c r="P160" i="8"/>
  <c r="P161" i="8"/>
  <c r="P162" i="8"/>
  <c r="P163" i="8"/>
  <c r="P164" i="8"/>
  <c r="P165" i="8"/>
  <c r="P166" i="8"/>
  <c r="P167" i="8"/>
  <c r="P168" i="8"/>
  <c r="P169" i="8"/>
  <c r="P170" i="8"/>
  <c r="P171" i="8"/>
  <c r="P172" i="8"/>
  <c r="P173" i="8"/>
  <c r="P174" i="8"/>
  <c r="P175" i="8"/>
  <c r="P176" i="8"/>
  <c r="P177" i="8"/>
  <c r="P178" i="8"/>
  <c r="P179" i="8"/>
  <c r="P180" i="8"/>
  <c r="P181" i="8"/>
  <c r="P182" i="8"/>
  <c r="P183" i="8"/>
  <c r="P184" i="8"/>
  <c r="P185" i="8"/>
  <c r="P186" i="8"/>
  <c r="P187" i="8"/>
  <c r="P188" i="8"/>
  <c r="P189" i="8"/>
  <c r="P190" i="8"/>
  <c r="P191" i="8"/>
  <c r="P192" i="8"/>
  <c r="P193" i="8"/>
  <c r="P194" i="8"/>
  <c r="P195" i="8"/>
  <c r="P196" i="8"/>
  <c r="P197" i="8"/>
  <c r="P198" i="8"/>
  <c r="P199" i="8"/>
  <c r="P200" i="8"/>
  <c r="P201" i="8"/>
  <c r="P202" i="8"/>
  <c r="P203" i="8"/>
  <c r="P204" i="8"/>
  <c r="P205" i="8"/>
  <c r="P206" i="8"/>
  <c r="P207" i="8"/>
  <c r="P208" i="8"/>
  <c r="P209" i="8"/>
  <c r="P210" i="8"/>
  <c r="P211" i="8"/>
  <c r="P212" i="8"/>
  <c r="P213" i="8"/>
  <c r="P214" i="8"/>
  <c r="P215" i="8"/>
  <c r="P216" i="8"/>
  <c r="P217" i="8"/>
  <c r="P218" i="8"/>
  <c r="P219" i="8"/>
  <c r="P220" i="8"/>
  <c r="P221" i="8"/>
  <c r="P222" i="8"/>
  <c r="P223" i="8"/>
  <c r="P224" i="8"/>
  <c r="P225" i="8"/>
  <c r="P226" i="8"/>
  <c r="P227" i="8"/>
  <c r="P228" i="8"/>
  <c r="P229" i="8"/>
  <c r="P230" i="8"/>
  <c r="P231" i="8"/>
  <c r="P232" i="8"/>
  <c r="P233" i="8"/>
  <c r="P234" i="8"/>
  <c r="P235" i="8"/>
  <c r="P236" i="8"/>
  <c r="P237" i="8"/>
  <c r="P238" i="8"/>
  <c r="P239" i="8"/>
  <c r="P240" i="8"/>
  <c r="P241" i="8"/>
  <c r="P242" i="8"/>
  <c r="P243" i="8"/>
  <c r="P244" i="8"/>
  <c r="P245" i="8"/>
  <c r="P246" i="8"/>
  <c r="P247" i="8"/>
  <c r="P248" i="8"/>
  <c r="P249" i="8"/>
  <c r="P250" i="8"/>
  <c r="P251" i="8"/>
  <c r="P252" i="8"/>
  <c r="P253" i="8"/>
  <c r="P254" i="8"/>
  <c r="P255" i="8"/>
  <c r="P256" i="8"/>
  <c r="P257" i="8"/>
  <c r="P258" i="8"/>
  <c r="P259" i="8"/>
  <c r="P260" i="8"/>
  <c r="P261" i="8"/>
  <c r="P262" i="8"/>
  <c r="P263" i="8"/>
  <c r="P264" i="8"/>
  <c r="P265" i="8"/>
  <c r="P266" i="8"/>
  <c r="P267" i="8"/>
  <c r="P268" i="8"/>
  <c r="P269" i="8"/>
  <c r="P270" i="8"/>
  <c r="P271" i="8"/>
  <c r="P272" i="8"/>
  <c r="P273" i="8"/>
  <c r="P274" i="8"/>
  <c r="P275" i="8"/>
  <c r="P276" i="8"/>
  <c r="P277" i="8"/>
  <c r="P278" i="8"/>
  <c r="P279" i="8"/>
  <c r="P280" i="8"/>
  <c r="P281" i="8"/>
  <c r="P282" i="8"/>
  <c r="P283" i="8"/>
  <c r="P284" i="8"/>
  <c r="P285" i="8"/>
  <c r="P286" i="8"/>
  <c r="P287" i="8"/>
  <c r="P288" i="8"/>
  <c r="N3" i="68" l="1"/>
  <c r="G22" i="58" s="1"/>
  <c r="N3" i="66"/>
  <c r="G20" i="58" s="1"/>
  <c r="N3" i="65"/>
  <c r="G19" i="58" s="1"/>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40" i="8"/>
  <c r="O41" i="8"/>
  <c r="O42" i="8"/>
  <c r="O39" i="8"/>
  <c r="G20" i="8" l="1"/>
  <c r="G21" i="8"/>
  <c r="O21" i="8" l="1"/>
  <c r="O22" i="8"/>
  <c r="O23" i="8"/>
  <c r="O24" i="8"/>
  <c r="O25" i="8"/>
  <c r="O26" i="8"/>
  <c r="O27" i="8"/>
  <c r="O28" i="8"/>
  <c r="O29" i="8"/>
  <c r="O30" i="8"/>
  <c r="O31" i="8"/>
  <c r="O32" i="8"/>
  <c r="O33" i="8"/>
  <c r="O34" i="8"/>
  <c r="O20" i="8"/>
  <c r="L5" i="14" l="1"/>
  <c r="C5" i="14" s="1"/>
  <c r="G4" i="14" l="1"/>
  <c r="C16" i="58" s="1"/>
  <c r="G22" i="8" l="1"/>
  <c r="G23" i="8"/>
  <c r="G24" i="8"/>
  <c r="G25" i="8"/>
  <c r="G26" i="8"/>
  <c r="G27" i="8"/>
  <c r="G28" i="8"/>
  <c r="G29" i="8"/>
  <c r="G30" i="8"/>
  <c r="G31" i="8"/>
  <c r="G32" i="8"/>
  <c r="G33" i="8"/>
  <c r="G34" i="8"/>
  <c r="L21" i="14" l="1"/>
  <c r="L17" i="14"/>
  <c r="L18" i="14"/>
  <c r="L19" i="14"/>
  <c r="L23" i="14"/>
  <c r="L22" i="14"/>
  <c r="L20" i="14"/>
  <c r="L16" i="14"/>
  <c r="L15" i="14"/>
  <c r="L14" i="14"/>
  <c r="L13" i="14"/>
  <c r="L12" i="14"/>
  <c r="L11" i="14"/>
  <c r="L10" i="14"/>
  <c r="L9" i="14"/>
  <c r="L6" i="14"/>
  <c r="A35" i="64" l="1"/>
  <c r="C18" i="64"/>
  <c r="K18" i="68"/>
  <c r="K18" i="66"/>
  <c r="K18" i="65"/>
  <c r="K18" i="8"/>
  <c r="K18" i="67"/>
  <c r="K18" i="64"/>
  <c r="P40" i="64"/>
  <c r="P39" i="64"/>
  <c r="A35" i="63"/>
  <c r="C18" i="65"/>
  <c r="C18" i="66"/>
  <c r="C18" i="68"/>
  <c r="C18" i="67"/>
  <c r="P40" i="8"/>
  <c r="P39" i="8"/>
  <c r="H4" i="14"/>
  <c r="D16" i="58" s="1"/>
  <c r="B16" i="58" s="1"/>
  <c r="C18" i="8"/>
  <c r="C6" i="14"/>
  <c r="B4" i="14"/>
  <c r="P38" i="64" l="1"/>
  <c r="N3" i="64" s="1"/>
  <c r="G18" i="58" s="1"/>
  <c r="C3" i="14"/>
  <c r="B4" i="68"/>
  <c r="B4" i="65"/>
  <c r="B4" i="67"/>
  <c r="B4" i="64"/>
  <c r="B4" i="66"/>
  <c r="P38" i="8"/>
  <c r="C3" i="66" l="1"/>
  <c r="C3" i="68"/>
  <c r="C3" i="65"/>
  <c r="C3" i="64"/>
  <c r="C3" i="67"/>
  <c r="O19" i="8"/>
  <c r="M3" i="8" s="1"/>
  <c r="F17" i="58" l="1"/>
  <c r="O38" i="8" l="1"/>
  <c r="A35" i="8" s="1"/>
  <c r="N3" i="8" s="1"/>
  <c r="B18" i="58" l="1"/>
  <c r="B19" i="58"/>
  <c r="B20" i="58"/>
  <c r="B21" i="58"/>
  <c r="B22" i="58"/>
  <c r="B3" i="8" l="1"/>
  <c r="B4" i="8" l="1"/>
  <c r="C3" i="8" l="1"/>
  <c r="B13" i="8"/>
  <c r="L3" i="8" s="1"/>
  <c r="E17" i="58" l="1"/>
  <c r="G17" i="58"/>
  <c r="B17" i="58"/>
  <c r="A5" i="58" s="1"/>
</calcChain>
</file>

<file path=xl/comments1.xml><?xml version="1.0" encoding="utf-8"?>
<comments xmlns="http://schemas.openxmlformats.org/spreadsheetml/2006/main">
  <authors>
    <author>Shinichi</author>
    <author>moni_11</author>
    <author>Takagawa</author>
    <author>fukuda mayuko</author>
  </authors>
  <commentList>
    <comment ref="B3" authorId="0" shapeId="0">
      <text>
        <r>
          <rPr>
            <sz val="9"/>
            <color indexed="81"/>
            <rFont val="ＭＳ Ｐゴシック"/>
            <family val="3"/>
            <charset val="128"/>
          </rPr>
          <t>コアサイトは数字の前に「C」、一般サイトは数字の前に「S」がつきます</t>
        </r>
      </text>
    </comment>
    <comment ref="B4" authorId="1" shapeId="0">
      <text>
        <r>
          <rPr>
            <b/>
            <sz val="9"/>
            <color indexed="81"/>
            <rFont val="MS P ゴシック"/>
            <family val="3"/>
            <charset val="128"/>
          </rPr>
          <t>サイト番号から自動入力されます</t>
        </r>
      </text>
    </comment>
    <comment ref="B6" authorId="0" shapeId="0">
      <text>
        <r>
          <rPr>
            <b/>
            <sz val="9"/>
            <color indexed="81"/>
            <rFont val="ＭＳ Ｐゴシック"/>
            <family val="3"/>
            <charset val="128"/>
          </rPr>
          <t>「繁殖期」「越冬期」「その他」から選択してください</t>
        </r>
      </text>
    </comment>
    <comment ref="K6" authorId="2" shapeId="0">
      <text>
        <r>
          <rPr>
            <b/>
            <sz val="10.5"/>
            <color indexed="81"/>
            <rFont val="ＭＳ Ｐゴシック"/>
            <family val="3"/>
            <charset val="128"/>
          </rPr>
          <t>景観タイプの例：</t>
        </r>
        <r>
          <rPr>
            <b/>
            <sz val="9"/>
            <color indexed="81"/>
            <rFont val="ＭＳ Ｐゴシック"/>
            <family val="3"/>
            <charset val="128"/>
          </rPr>
          <t xml:space="preserve">
・林内
</t>
        </r>
        <r>
          <rPr>
            <sz val="9"/>
            <color indexed="81"/>
            <rFont val="ＭＳ Ｐゴシック"/>
            <family val="3"/>
            <charset val="128"/>
          </rPr>
          <t>（落葉樹林、常緑樹林、針葉樹林、混交林、人工植林、竹林、灌木林など）</t>
        </r>
        <r>
          <rPr>
            <b/>
            <sz val="9"/>
            <color indexed="81"/>
            <rFont val="ＭＳ Ｐゴシック"/>
            <family val="3"/>
            <charset val="128"/>
          </rPr>
          <t xml:space="preserve">
・林縁
・水田
</t>
        </r>
        <r>
          <rPr>
            <sz val="9"/>
            <color indexed="81"/>
            <rFont val="ＭＳ Ｐゴシック"/>
            <family val="3"/>
            <charset val="128"/>
          </rPr>
          <t>（休耕田を含む）</t>
        </r>
        <r>
          <rPr>
            <b/>
            <sz val="9"/>
            <color indexed="81"/>
            <rFont val="ＭＳ Ｐゴシック"/>
            <family val="3"/>
            <charset val="128"/>
          </rPr>
          <t xml:space="preserve">
・草地
</t>
        </r>
        <r>
          <rPr>
            <sz val="9"/>
            <color indexed="81"/>
            <rFont val="ＭＳ Ｐゴシック"/>
            <family val="3"/>
            <charset val="128"/>
          </rPr>
          <t xml:space="preserve">（畑・果樹園やその耕作放棄地、荒れ地、放牧草地、採草地など）
</t>
        </r>
        <r>
          <rPr>
            <b/>
            <sz val="9"/>
            <color indexed="81"/>
            <rFont val="ＭＳ Ｐゴシック"/>
            <family val="3"/>
            <charset val="128"/>
          </rPr>
          <t xml:space="preserve">・湿地
</t>
        </r>
        <r>
          <rPr>
            <sz val="9"/>
            <color indexed="81"/>
            <rFont val="ＭＳ Ｐゴシック"/>
            <family val="3"/>
            <charset val="128"/>
          </rPr>
          <t>（ヨシ原、数年が経過した放棄田、池沼、ため池を含む）</t>
        </r>
        <r>
          <rPr>
            <b/>
            <sz val="9"/>
            <color indexed="81"/>
            <rFont val="ＭＳ Ｐゴシック"/>
            <family val="3"/>
            <charset val="128"/>
          </rPr>
          <t xml:space="preserve">
・市街地</t>
        </r>
      </text>
    </comment>
    <comment ref="C8" authorId="3" shapeId="0">
      <text>
        <r>
          <rPr>
            <sz val="10"/>
            <color indexed="81"/>
            <rFont val="MS P ゴシック"/>
            <family val="3"/>
            <charset val="128"/>
          </rPr>
          <t>「有」「無」「不明」などから選択してください
「有」の場合は備考欄に一言ご記入ください</t>
        </r>
      </text>
    </comment>
    <comment ref="A14" authorId="1" shapeId="0">
      <text>
        <r>
          <rPr>
            <sz val="10"/>
            <color indexed="81"/>
            <rFont val="MS P ゴシック"/>
            <family val="3"/>
            <charset val="128"/>
          </rPr>
          <t>例年と比較して飛来時期が「例年と同じ」「例年より早い」「例年より遅い」「不明」から選択してください</t>
        </r>
      </text>
    </comment>
  </commentList>
</comments>
</file>

<file path=xl/comments2.xml><?xml version="1.0" encoding="utf-8"?>
<comments xmlns="http://schemas.openxmlformats.org/spreadsheetml/2006/main">
  <authors>
    <author>moni_11</author>
    <author>Takagawa</author>
    <author>5moni1000PC</author>
  </authors>
  <commentList>
    <comment ref="B3" authorId="0" shapeId="0">
      <text>
        <r>
          <rPr>
            <b/>
            <sz val="9"/>
            <color indexed="81"/>
            <rFont val="MS P ゴシック"/>
            <family val="3"/>
            <charset val="128"/>
          </rPr>
          <t>「特徴的な変化」シートから
自動入力されます</t>
        </r>
      </text>
    </comment>
    <comment ref="B4" authorId="0" shapeId="0">
      <text>
        <r>
          <rPr>
            <b/>
            <sz val="9"/>
            <color indexed="81"/>
            <rFont val="MS P ゴシック"/>
            <family val="3"/>
            <charset val="128"/>
          </rPr>
          <t>「特徴的な変化」シートから
自動入力されます</t>
        </r>
      </text>
    </comment>
    <comment ref="B13" authorId="0" shapeId="0">
      <text>
        <r>
          <rPr>
            <b/>
            <sz val="9"/>
            <color indexed="81"/>
            <rFont val="MS P ゴシック"/>
            <family val="3"/>
            <charset val="128"/>
          </rPr>
          <t>「特徴的な変化」シートから
自動入力されます</t>
        </r>
      </text>
    </comment>
    <comment ref="B14" authorId="1" shapeId="0">
      <text>
        <r>
          <rPr>
            <b/>
            <sz val="9"/>
            <color indexed="81"/>
            <rFont val="ＭＳ Ｐゴシック"/>
            <family val="3"/>
            <charset val="128"/>
          </rPr>
          <t>そのシーズンの何回目の調査であるかをご記入下さい
通常は1～6までです</t>
        </r>
      </text>
    </comment>
    <comment ref="B19" authorId="0" shapeId="0">
      <text>
        <r>
          <rPr>
            <b/>
            <sz val="9"/>
            <color indexed="81"/>
            <rFont val="MS P ゴシック"/>
            <family val="3"/>
            <charset val="128"/>
          </rPr>
          <t>「特徴的な変化」シートから
自動入力されます</t>
        </r>
      </text>
    </comment>
    <comment ref="G19" authorId="0" shapeId="0">
      <text>
        <r>
          <rPr>
            <b/>
            <sz val="9"/>
            <color indexed="81"/>
            <rFont val="MS P ゴシック"/>
            <family val="3"/>
            <charset val="128"/>
          </rPr>
          <t>自動で計算されます
黄色になった場合は、開始時間に、終了時間よりも遅い時刻が入っていますので修正してください</t>
        </r>
      </text>
    </comment>
    <comment ref="B37" authorId="1" shapeId="0">
      <text>
        <r>
          <rPr>
            <b/>
            <u/>
            <sz val="9"/>
            <color indexed="81"/>
            <rFont val="ＭＳ Ｐゴシック"/>
            <family val="3"/>
            <charset val="128"/>
          </rPr>
          <t>★他のファイルから種名をコピーする場合は、値貼り付けでコピーして下さい</t>
        </r>
        <r>
          <rPr>
            <sz val="9"/>
            <color indexed="81"/>
            <rFont val="ＭＳ Ｐゴシック"/>
            <family val="3"/>
            <charset val="128"/>
          </rPr>
          <t xml:space="preserve">
・セルの右側の「▼」を押すと、鳥類の標準和名のリストが表示されますので、そこから選択して下さい
・リストに載っていない名前を入力すると「入力エラー」が表示されますが、どうしてもリストに載っていない名前を入力したい場合は「続けますか？→はい」を選択して下さい
</t>
        </r>
        <r>
          <rPr>
            <b/>
            <sz val="9"/>
            <color indexed="81"/>
            <rFont val="ＭＳ Ｐゴシック"/>
            <family val="3"/>
            <charset val="128"/>
          </rPr>
          <t>・調査をしたが区間内で1個体も確認できなかった場合は「記録無し」という記録を、事情があり調査をしなかった区間は「未調査」という記録を入力してください</t>
        </r>
      </text>
    </comment>
    <comment ref="F37" authorId="2" shapeId="0">
      <text>
        <r>
          <rPr>
            <b/>
            <sz val="9"/>
            <color indexed="81"/>
            <rFont val="MS P ゴシック"/>
            <family val="3"/>
            <charset val="128"/>
          </rPr>
          <t>数字の1を手入力する
もしくは、数字の1を値貼り付けでコピーすると
○に変換されます
（コピーのみの場合、〇に変換されません）</t>
        </r>
      </text>
    </comment>
    <comment ref="I37" authorId="1" shapeId="0">
      <text>
        <r>
          <rPr>
            <sz val="9"/>
            <color indexed="81"/>
            <rFont val="ＭＳ Ｐゴシック"/>
            <family val="3"/>
            <charset val="128"/>
          </rPr>
          <t>成鳥か幼鳥か確認できた場合は入力して下さい</t>
        </r>
      </text>
    </comment>
  </commentList>
</comments>
</file>

<file path=xl/comments3.xml><?xml version="1.0" encoding="utf-8"?>
<comments xmlns="http://schemas.openxmlformats.org/spreadsheetml/2006/main">
  <authors>
    <author>moni_11</author>
    <author>Shinichi</author>
    <author>Takagawa</author>
    <author>fukuda mayuko</author>
  </authors>
  <commentList>
    <comment ref="B4" authorId="0" shapeId="0">
      <text>
        <r>
          <rPr>
            <b/>
            <sz val="9"/>
            <color indexed="81"/>
            <rFont val="MS P ゴシック"/>
            <family val="3"/>
            <charset val="128"/>
          </rPr>
          <t>サイト番号から自動入力されます</t>
        </r>
      </text>
    </comment>
    <comment ref="B6" authorId="1" shapeId="0">
      <text>
        <r>
          <rPr>
            <b/>
            <sz val="9"/>
            <color indexed="81"/>
            <rFont val="ＭＳ Ｐゴシック"/>
            <family val="3"/>
            <charset val="128"/>
          </rPr>
          <t>「繁殖期」「越冬期」「その他」から選択してください</t>
        </r>
      </text>
    </comment>
    <comment ref="K6" authorId="2" shapeId="0">
      <text>
        <r>
          <rPr>
            <b/>
            <sz val="10.5"/>
            <color indexed="81"/>
            <rFont val="ＭＳ Ｐゴシック"/>
            <family val="3"/>
            <charset val="128"/>
          </rPr>
          <t>景観タイプの例：</t>
        </r>
        <r>
          <rPr>
            <b/>
            <sz val="9"/>
            <color indexed="81"/>
            <rFont val="ＭＳ Ｐゴシック"/>
            <family val="3"/>
            <charset val="128"/>
          </rPr>
          <t xml:space="preserve">
・林内
</t>
        </r>
        <r>
          <rPr>
            <sz val="9"/>
            <color indexed="81"/>
            <rFont val="ＭＳ Ｐゴシック"/>
            <family val="3"/>
            <charset val="128"/>
          </rPr>
          <t>（落葉樹林、常緑樹林、針葉樹林、混交林、人工植林、竹林、灌木林など）</t>
        </r>
        <r>
          <rPr>
            <b/>
            <sz val="9"/>
            <color indexed="81"/>
            <rFont val="ＭＳ Ｐゴシック"/>
            <family val="3"/>
            <charset val="128"/>
          </rPr>
          <t xml:space="preserve">
・林縁
・水田
</t>
        </r>
        <r>
          <rPr>
            <sz val="9"/>
            <color indexed="81"/>
            <rFont val="ＭＳ Ｐゴシック"/>
            <family val="3"/>
            <charset val="128"/>
          </rPr>
          <t>（休耕田を含む）</t>
        </r>
        <r>
          <rPr>
            <b/>
            <sz val="9"/>
            <color indexed="81"/>
            <rFont val="ＭＳ Ｐゴシック"/>
            <family val="3"/>
            <charset val="128"/>
          </rPr>
          <t xml:space="preserve">
・草地
</t>
        </r>
        <r>
          <rPr>
            <sz val="9"/>
            <color indexed="81"/>
            <rFont val="ＭＳ Ｐゴシック"/>
            <family val="3"/>
            <charset val="128"/>
          </rPr>
          <t xml:space="preserve">（畑・果樹園やその耕作放棄地、荒れ地、放牧草地、採草地など）
</t>
        </r>
        <r>
          <rPr>
            <b/>
            <sz val="9"/>
            <color indexed="81"/>
            <rFont val="ＭＳ Ｐゴシック"/>
            <family val="3"/>
            <charset val="128"/>
          </rPr>
          <t xml:space="preserve">・湿地
</t>
        </r>
        <r>
          <rPr>
            <sz val="9"/>
            <color indexed="81"/>
            <rFont val="ＭＳ Ｐゴシック"/>
            <family val="3"/>
            <charset val="128"/>
          </rPr>
          <t>（ヨシ原、数年が経過した放棄田、池沼、ため池を含む）</t>
        </r>
        <r>
          <rPr>
            <b/>
            <sz val="9"/>
            <color indexed="81"/>
            <rFont val="ＭＳ Ｐゴシック"/>
            <family val="3"/>
            <charset val="128"/>
          </rPr>
          <t xml:space="preserve">
・市街地</t>
        </r>
      </text>
    </comment>
    <comment ref="C8" authorId="3" shapeId="0">
      <text>
        <r>
          <rPr>
            <sz val="10"/>
            <color indexed="81"/>
            <rFont val="MS P ゴシック"/>
            <family val="3"/>
            <charset val="128"/>
          </rPr>
          <t>「有」「無」「不明」などから選択してください
「有」の場合は備考欄に一言ご記入ください</t>
        </r>
      </text>
    </comment>
    <comment ref="A14" authorId="3" shapeId="0">
      <text>
        <r>
          <rPr>
            <sz val="10"/>
            <color indexed="81"/>
            <rFont val="MS P ゴシック"/>
            <family val="3"/>
            <charset val="128"/>
          </rPr>
          <t>例年と比較して飛来時期が「例年と同じ」「例年より早い」「例年より遅い」「不明」から選択してください</t>
        </r>
      </text>
    </comment>
  </commentList>
</comments>
</file>

<file path=xl/comments4.xml><?xml version="1.0" encoding="utf-8"?>
<comments xmlns="http://schemas.openxmlformats.org/spreadsheetml/2006/main">
  <authors>
    <author>moni_11</author>
    <author>Takagawa</author>
    <author>5moni1000PC</author>
  </authors>
  <commentList>
    <comment ref="B3" authorId="0" shapeId="0">
      <text>
        <r>
          <rPr>
            <b/>
            <sz val="9"/>
            <color indexed="81"/>
            <rFont val="MS P ゴシック"/>
            <family val="3"/>
            <charset val="128"/>
          </rPr>
          <t>「特徴的な変化」シートから
自動入力されます</t>
        </r>
      </text>
    </comment>
    <comment ref="B4" authorId="0" shapeId="0">
      <text>
        <r>
          <rPr>
            <b/>
            <sz val="9"/>
            <color indexed="81"/>
            <rFont val="MS P ゴシック"/>
            <family val="3"/>
            <charset val="128"/>
          </rPr>
          <t>「特徴的な変化」シートから
自動入力されます</t>
        </r>
      </text>
    </comment>
    <comment ref="B13" authorId="0" shapeId="0">
      <text>
        <r>
          <rPr>
            <b/>
            <sz val="9"/>
            <color indexed="81"/>
            <rFont val="MS P ゴシック"/>
            <family val="3"/>
            <charset val="128"/>
          </rPr>
          <t>「特徴的な変化」シートから
自動入力されます</t>
        </r>
      </text>
    </comment>
    <comment ref="B14" authorId="1" shapeId="0">
      <text>
        <r>
          <rPr>
            <b/>
            <sz val="9"/>
            <color indexed="81"/>
            <rFont val="ＭＳ Ｐゴシック"/>
            <family val="3"/>
            <charset val="128"/>
          </rPr>
          <t>そのシーズンの何回目の調査であるかをご記入下さい
通常は1～6までです</t>
        </r>
      </text>
    </comment>
    <comment ref="B19" authorId="0" shapeId="0">
      <text>
        <r>
          <rPr>
            <b/>
            <sz val="9"/>
            <color indexed="81"/>
            <rFont val="MS P ゴシック"/>
            <family val="3"/>
            <charset val="128"/>
          </rPr>
          <t>「特徴的な変化」シートから
自動入力されます</t>
        </r>
      </text>
    </comment>
    <comment ref="G19" authorId="0" shapeId="0">
      <text>
        <r>
          <rPr>
            <b/>
            <sz val="9"/>
            <color indexed="81"/>
            <rFont val="MS P ゴシック"/>
            <family val="3"/>
            <charset val="128"/>
          </rPr>
          <t>自動で計算されます
黄色になった場合は、開始時間に、終了時間よりも遅い時刻が入っていますので修正してください</t>
        </r>
      </text>
    </comment>
    <comment ref="B37" authorId="1" shapeId="0">
      <text>
        <r>
          <rPr>
            <b/>
            <u/>
            <sz val="9"/>
            <color indexed="81"/>
            <rFont val="ＭＳ Ｐゴシック"/>
            <family val="3"/>
            <charset val="128"/>
          </rPr>
          <t>★他のファイルから種名をコピーする場合は、値貼り付けでコピーして下さい</t>
        </r>
        <r>
          <rPr>
            <sz val="9"/>
            <color indexed="81"/>
            <rFont val="ＭＳ Ｐゴシック"/>
            <family val="3"/>
            <charset val="128"/>
          </rPr>
          <t xml:space="preserve">
・セルの右側の「▼」を押すと、鳥類の標準和名のリストが表示されますので、そこから選択して下さい
・リストに載っていない名前を入力すると「入力エラー」が表示されますが、どうしてもリストに載っていない名前を入力したい場合は「続けますか？→はい」を選択して下さい
</t>
        </r>
        <r>
          <rPr>
            <b/>
            <sz val="9"/>
            <color indexed="81"/>
            <rFont val="ＭＳ Ｐゴシック"/>
            <family val="3"/>
            <charset val="128"/>
          </rPr>
          <t>・調査をしたが区間内で1個体も確認できなかった場合は「記録無し」という記録を、事情があり調査をしなかった区間は「未調査」という記録を入力してください</t>
        </r>
      </text>
    </comment>
    <comment ref="F37" authorId="2" shapeId="0">
      <text>
        <r>
          <rPr>
            <b/>
            <sz val="9"/>
            <color indexed="81"/>
            <rFont val="MS P ゴシック"/>
            <family val="3"/>
            <charset val="128"/>
          </rPr>
          <t>数字の1を手入力する
もしくは、数字の1を値貼り付けでコピーすると
○に変換されます</t>
        </r>
      </text>
    </comment>
    <comment ref="I37" authorId="1" shapeId="0">
      <text>
        <r>
          <rPr>
            <sz val="9"/>
            <color indexed="81"/>
            <rFont val="ＭＳ Ｐゴシック"/>
            <family val="3"/>
            <charset val="128"/>
          </rPr>
          <t>成鳥か幼鳥か確認できた場合は入力して下さい</t>
        </r>
      </text>
    </comment>
  </commentList>
</comments>
</file>

<file path=xl/comments5.xml><?xml version="1.0" encoding="utf-8"?>
<comments xmlns="http://schemas.openxmlformats.org/spreadsheetml/2006/main">
  <authors>
    <author>moni_11</author>
    <author>Takagawa</author>
    <author>5moni1000PC</author>
  </authors>
  <commentList>
    <comment ref="B3" authorId="0" shapeId="0">
      <text>
        <r>
          <rPr>
            <b/>
            <sz val="9"/>
            <color indexed="81"/>
            <rFont val="MS P ゴシック"/>
            <family val="3"/>
            <charset val="128"/>
          </rPr>
          <t>「特徴的な変化」シートから
自動入力されます</t>
        </r>
      </text>
    </comment>
    <comment ref="B4" authorId="0" shapeId="0">
      <text>
        <r>
          <rPr>
            <b/>
            <sz val="9"/>
            <color indexed="81"/>
            <rFont val="MS P ゴシック"/>
            <family val="3"/>
            <charset val="128"/>
          </rPr>
          <t>「特徴的な変化」シートから
自動入力されます</t>
        </r>
      </text>
    </comment>
    <comment ref="B13" authorId="0" shapeId="0">
      <text>
        <r>
          <rPr>
            <b/>
            <sz val="9"/>
            <color indexed="81"/>
            <rFont val="MS P ゴシック"/>
            <family val="3"/>
            <charset val="128"/>
          </rPr>
          <t>「特徴的な変化」シートから
自動入力されます</t>
        </r>
      </text>
    </comment>
    <comment ref="B14" authorId="1" shapeId="0">
      <text>
        <r>
          <rPr>
            <b/>
            <sz val="9"/>
            <color indexed="81"/>
            <rFont val="ＭＳ Ｐゴシック"/>
            <family val="3"/>
            <charset val="128"/>
          </rPr>
          <t>そのシーズンの何回目の調査であるかをご記入下さい
通常は1～6までです</t>
        </r>
      </text>
    </comment>
    <comment ref="B19" authorId="0" shapeId="0">
      <text>
        <r>
          <rPr>
            <b/>
            <sz val="9"/>
            <color indexed="81"/>
            <rFont val="MS P ゴシック"/>
            <family val="3"/>
            <charset val="128"/>
          </rPr>
          <t>「特徴的な変化」シートから
自動入力されます</t>
        </r>
      </text>
    </comment>
    <comment ref="G19" authorId="0" shapeId="0">
      <text>
        <r>
          <rPr>
            <b/>
            <sz val="9"/>
            <color indexed="81"/>
            <rFont val="MS P ゴシック"/>
            <family val="3"/>
            <charset val="128"/>
          </rPr>
          <t>自動で計算されます
黄色になった場合は、開始時間に、終了時間よりも遅い時刻が入っていますので修正してください</t>
        </r>
      </text>
    </comment>
    <comment ref="B37" authorId="1" shapeId="0">
      <text>
        <r>
          <rPr>
            <b/>
            <u/>
            <sz val="9"/>
            <color indexed="81"/>
            <rFont val="ＭＳ Ｐゴシック"/>
            <family val="3"/>
            <charset val="128"/>
          </rPr>
          <t>★他のファイルから種名をコピーする場合は、値貼り付けでコピーして下さい</t>
        </r>
        <r>
          <rPr>
            <sz val="9"/>
            <color indexed="81"/>
            <rFont val="ＭＳ Ｐゴシック"/>
            <family val="3"/>
            <charset val="128"/>
          </rPr>
          <t xml:space="preserve">
・セルの右側の「▼」を押すと、鳥類の標準和名のリストが表示されますので、そこから選択して下さい
・リストに載っていない名前を入力すると「入力エラー」が表示されますが、どうしてもリストに載っていない名前を入力したい場合は「続けますか？→はい」を選択して下さい
</t>
        </r>
        <r>
          <rPr>
            <b/>
            <sz val="9"/>
            <color indexed="81"/>
            <rFont val="ＭＳ Ｐゴシック"/>
            <family val="3"/>
            <charset val="128"/>
          </rPr>
          <t>・調査をしたが区間内で1個体も確認できなかった場合は「記録無し」という記録を、事情があり調査をしなかった区間は「未調査」という記録を入力してください</t>
        </r>
      </text>
    </comment>
    <comment ref="F37" authorId="2" shapeId="0">
      <text>
        <r>
          <rPr>
            <b/>
            <sz val="9"/>
            <color indexed="81"/>
            <rFont val="MS P ゴシック"/>
            <family val="3"/>
            <charset val="128"/>
          </rPr>
          <t>数字の1を手入力する
もしくは、数字の1を値貼り付けでコピーすると
○に変換されます</t>
        </r>
      </text>
    </comment>
    <comment ref="I37" authorId="1" shapeId="0">
      <text>
        <r>
          <rPr>
            <sz val="9"/>
            <color indexed="81"/>
            <rFont val="ＭＳ Ｐゴシック"/>
            <family val="3"/>
            <charset val="128"/>
          </rPr>
          <t>成鳥か幼鳥か確認できた場合は入力して下さい</t>
        </r>
      </text>
    </comment>
  </commentList>
</comments>
</file>

<file path=xl/comments6.xml><?xml version="1.0" encoding="utf-8"?>
<comments xmlns="http://schemas.openxmlformats.org/spreadsheetml/2006/main">
  <authors>
    <author>moni_11</author>
    <author>Takagawa</author>
    <author>5moni1000PC</author>
  </authors>
  <commentList>
    <comment ref="B3" authorId="0" shapeId="0">
      <text>
        <r>
          <rPr>
            <b/>
            <sz val="9"/>
            <color indexed="81"/>
            <rFont val="MS P ゴシック"/>
            <family val="3"/>
            <charset val="128"/>
          </rPr>
          <t>「特徴的な変化」シートから
自動入力されます</t>
        </r>
      </text>
    </comment>
    <comment ref="B4" authorId="0" shapeId="0">
      <text>
        <r>
          <rPr>
            <b/>
            <sz val="9"/>
            <color indexed="81"/>
            <rFont val="MS P ゴシック"/>
            <family val="3"/>
            <charset val="128"/>
          </rPr>
          <t>「特徴的な変化」シートから
自動入力されます</t>
        </r>
      </text>
    </comment>
    <comment ref="B13" authorId="0" shapeId="0">
      <text>
        <r>
          <rPr>
            <b/>
            <sz val="9"/>
            <color indexed="81"/>
            <rFont val="MS P ゴシック"/>
            <family val="3"/>
            <charset val="128"/>
          </rPr>
          <t>「特徴的な変化」シートから
自動入力されます</t>
        </r>
      </text>
    </comment>
    <comment ref="B14" authorId="1" shapeId="0">
      <text>
        <r>
          <rPr>
            <b/>
            <sz val="9"/>
            <color indexed="81"/>
            <rFont val="ＭＳ Ｐゴシック"/>
            <family val="3"/>
            <charset val="128"/>
          </rPr>
          <t>そのシーズンの何回目の調査であるかをご記入下さい
通常は1～6までです</t>
        </r>
      </text>
    </comment>
    <comment ref="B19" authorId="0" shapeId="0">
      <text>
        <r>
          <rPr>
            <b/>
            <sz val="9"/>
            <color indexed="81"/>
            <rFont val="MS P ゴシック"/>
            <family val="3"/>
            <charset val="128"/>
          </rPr>
          <t>「特徴的な変化」シートから
自動入力されます</t>
        </r>
      </text>
    </comment>
    <comment ref="G19" authorId="0" shapeId="0">
      <text>
        <r>
          <rPr>
            <b/>
            <sz val="9"/>
            <color indexed="81"/>
            <rFont val="MS P ゴシック"/>
            <family val="3"/>
            <charset val="128"/>
          </rPr>
          <t>自動で計算されます
黄色になった場合は、開始時間に、終了時間よりも遅い時刻が入っていますので修正してください</t>
        </r>
      </text>
    </comment>
    <comment ref="B37" authorId="1" shapeId="0">
      <text>
        <r>
          <rPr>
            <b/>
            <u/>
            <sz val="9"/>
            <color indexed="81"/>
            <rFont val="ＭＳ Ｐゴシック"/>
            <family val="3"/>
            <charset val="128"/>
          </rPr>
          <t>★他のファイルから種名をコピーする場合は、値貼り付けでコピーして下さい</t>
        </r>
        <r>
          <rPr>
            <sz val="9"/>
            <color indexed="81"/>
            <rFont val="ＭＳ Ｐゴシック"/>
            <family val="3"/>
            <charset val="128"/>
          </rPr>
          <t xml:space="preserve">
・セルの右側の「▼」を押すと、鳥類の標準和名のリストが表示されますので、そこから選択して下さい
・リストに載っていない名前を入力すると「入力エラー」が表示されますが、どうしてもリストに載っていない名前を入力したい場合は「続けますか？→はい」を選択して下さい
</t>
        </r>
        <r>
          <rPr>
            <b/>
            <sz val="9"/>
            <color indexed="81"/>
            <rFont val="ＭＳ Ｐゴシック"/>
            <family val="3"/>
            <charset val="128"/>
          </rPr>
          <t>・調査をしたが区間内で1個体も確認できなかった場合は「記録無し」という記録を、事情があり調査をしなかった区間は「未調査」という記録を入力してください</t>
        </r>
      </text>
    </comment>
    <comment ref="F37" authorId="2" shapeId="0">
      <text>
        <r>
          <rPr>
            <b/>
            <sz val="9"/>
            <color indexed="81"/>
            <rFont val="MS P ゴシック"/>
            <family val="3"/>
            <charset val="128"/>
          </rPr>
          <t>数字の1を手入力する
もしくは、数字の1を値貼り付けでコピーすると
○に変換されます</t>
        </r>
      </text>
    </comment>
    <comment ref="I37" authorId="1" shapeId="0">
      <text>
        <r>
          <rPr>
            <sz val="9"/>
            <color indexed="81"/>
            <rFont val="ＭＳ Ｐゴシック"/>
            <family val="3"/>
            <charset val="128"/>
          </rPr>
          <t>成鳥か幼鳥か確認できた場合は入力して下さい</t>
        </r>
      </text>
    </comment>
  </commentList>
</comments>
</file>

<file path=xl/comments7.xml><?xml version="1.0" encoding="utf-8"?>
<comments xmlns="http://schemas.openxmlformats.org/spreadsheetml/2006/main">
  <authors>
    <author>moni_11</author>
    <author>Takagawa</author>
    <author>5moni1000PC</author>
  </authors>
  <commentList>
    <comment ref="B3" authorId="0" shapeId="0">
      <text>
        <r>
          <rPr>
            <b/>
            <sz val="9"/>
            <color indexed="81"/>
            <rFont val="MS P ゴシック"/>
            <family val="3"/>
            <charset val="128"/>
          </rPr>
          <t>「特徴的な変化」シートから
自動入力されます</t>
        </r>
      </text>
    </comment>
    <comment ref="B4" authorId="0" shapeId="0">
      <text>
        <r>
          <rPr>
            <b/>
            <sz val="9"/>
            <color indexed="81"/>
            <rFont val="MS P ゴシック"/>
            <family val="3"/>
            <charset val="128"/>
          </rPr>
          <t>「特徴的な変化」シートから
自動入力されます</t>
        </r>
      </text>
    </comment>
    <comment ref="B13" authorId="0" shapeId="0">
      <text>
        <r>
          <rPr>
            <b/>
            <sz val="9"/>
            <color indexed="81"/>
            <rFont val="MS P ゴシック"/>
            <family val="3"/>
            <charset val="128"/>
          </rPr>
          <t>「特徴的な変化」シートから
自動入力されます</t>
        </r>
      </text>
    </comment>
    <comment ref="B14" authorId="1" shapeId="0">
      <text>
        <r>
          <rPr>
            <b/>
            <sz val="9"/>
            <color indexed="81"/>
            <rFont val="ＭＳ Ｐゴシック"/>
            <family val="3"/>
            <charset val="128"/>
          </rPr>
          <t>そのシーズンの何回目の調査であるかをご記入下さい
通常は1～6までです</t>
        </r>
      </text>
    </comment>
    <comment ref="B19" authorId="0" shapeId="0">
      <text>
        <r>
          <rPr>
            <b/>
            <sz val="9"/>
            <color indexed="81"/>
            <rFont val="MS P ゴシック"/>
            <family val="3"/>
            <charset val="128"/>
          </rPr>
          <t>「特徴的な変化」シートから
自動入力されます</t>
        </r>
      </text>
    </comment>
    <comment ref="G19" authorId="0" shapeId="0">
      <text>
        <r>
          <rPr>
            <b/>
            <sz val="9"/>
            <color indexed="81"/>
            <rFont val="MS P ゴシック"/>
            <family val="3"/>
            <charset val="128"/>
          </rPr>
          <t>自動で計算されます
黄色になった場合は、開始時間に、終了時間よりも遅い時刻が入っていますので修正してください</t>
        </r>
      </text>
    </comment>
    <comment ref="B37" authorId="1" shapeId="0">
      <text>
        <r>
          <rPr>
            <b/>
            <u/>
            <sz val="9"/>
            <color indexed="81"/>
            <rFont val="ＭＳ Ｐゴシック"/>
            <family val="3"/>
            <charset val="128"/>
          </rPr>
          <t>★他のファイルから種名をコピーする場合は、値貼り付けでコピーして下さい</t>
        </r>
        <r>
          <rPr>
            <sz val="9"/>
            <color indexed="81"/>
            <rFont val="ＭＳ Ｐゴシック"/>
            <family val="3"/>
            <charset val="128"/>
          </rPr>
          <t xml:space="preserve">
・セルの右側の「▼」を押すと、鳥類の標準和名のリストが表示されますので、そこから選択して下さい
・リストに載っていない名前を入力すると「入力エラー」が表示されますが、どうしてもリストに載っていない名前を入力したい場合は「続けますか？→はい」を選択して下さい
</t>
        </r>
        <r>
          <rPr>
            <b/>
            <sz val="9"/>
            <color indexed="81"/>
            <rFont val="ＭＳ Ｐゴシック"/>
            <family val="3"/>
            <charset val="128"/>
          </rPr>
          <t>・調査をしたが区間内で1個体も確認できなかった場合は「記録無し」という記録を、事情があり調査をしなかった区間は「未調査」という記録を入力してください</t>
        </r>
      </text>
    </comment>
    <comment ref="F37" authorId="2" shapeId="0">
      <text>
        <r>
          <rPr>
            <b/>
            <sz val="9"/>
            <color indexed="81"/>
            <rFont val="MS P ゴシック"/>
            <family val="3"/>
            <charset val="128"/>
          </rPr>
          <t>数字の1を手入力する
もしくは、数字の1を値貼り付けでコピーすると
○に変換されます</t>
        </r>
      </text>
    </comment>
    <comment ref="I37" authorId="1" shapeId="0">
      <text>
        <r>
          <rPr>
            <sz val="9"/>
            <color indexed="81"/>
            <rFont val="ＭＳ Ｐゴシック"/>
            <family val="3"/>
            <charset val="128"/>
          </rPr>
          <t>成鳥か幼鳥か確認できた場合は入力して下さい</t>
        </r>
      </text>
    </comment>
  </commentList>
</comments>
</file>

<file path=xl/comments8.xml><?xml version="1.0" encoding="utf-8"?>
<comments xmlns="http://schemas.openxmlformats.org/spreadsheetml/2006/main">
  <authors>
    <author>moni_11</author>
    <author>Takagawa</author>
    <author>5moni1000PC</author>
  </authors>
  <commentList>
    <comment ref="B3" authorId="0" shapeId="0">
      <text>
        <r>
          <rPr>
            <b/>
            <sz val="9"/>
            <color indexed="81"/>
            <rFont val="MS P ゴシック"/>
            <family val="3"/>
            <charset val="128"/>
          </rPr>
          <t>「特徴的な変化」シートから
自動入力されます</t>
        </r>
      </text>
    </comment>
    <comment ref="B4" authorId="0" shapeId="0">
      <text>
        <r>
          <rPr>
            <b/>
            <sz val="9"/>
            <color indexed="81"/>
            <rFont val="MS P ゴシック"/>
            <family val="3"/>
            <charset val="128"/>
          </rPr>
          <t>「特徴的な変化」シートから
自動入力されます</t>
        </r>
      </text>
    </comment>
    <comment ref="B13" authorId="0" shapeId="0">
      <text>
        <r>
          <rPr>
            <b/>
            <sz val="9"/>
            <color indexed="81"/>
            <rFont val="MS P ゴシック"/>
            <family val="3"/>
            <charset val="128"/>
          </rPr>
          <t>「特徴的な変化」シートから
自動入力されます</t>
        </r>
      </text>
    </comment>
    <comment ref="B14" authorId="1" shapeId="0">
      <text>
        <r>
          <rPr>
            <b/>
            <sz val="9"/>
            <color indexed="81"/>
            <rFont val="ＭＳ Ｐゴシック"/>
            <family val="3"/>
            <charset val="128"/>
          </rPr>
          <t>そのシーズンの何回目の調査であるかをご記入下さい
通常は1～6までです</t>
        </r>
      </text>
    </comment>
    <comment ref="B19" authorId="0" shapeId="0">
      <text>
        <r>
          <rPr>
            <b/>
            <sz val="9"/>
            <color indexed="81"/>
            <rFont val="MS P ゴシック"/>
            <family val="3"/>
            <charset val="128"/>
          </rPr>
          <t>「特徴的な変化」シートから
自動入力されます</t>
        </r>
      </text>
    </comment>
    <comment ref="G19" authorId="0" shapeId="0">
      <text>
        <r>
          <rPr>
            <b/>
            <sz val="9"/>
            <color indexed="81"/>
            <rFont val="MS P ゴシック"/>
            <family val="3"/>
            <charset val="128"/>
          </rPr>
          <t>自動で計算されます
黄色になった場合は、開始時間に、終了時間よりも遅い時刻が入っていますので修正してください</t>
        </r>
      </text>
    </comment>
    <comment ref="B37" authorId="1" shapeId="0">
      <text>
        <r>
          <rPr>
            <b/>
            <u/>
            <sz val="9"/>
            <color indexed="81"/>
            <rFont val="ＭＳ Ｐゴシック"/>
            <family val="3"/>
            <charset val="128"/>
          </rPr>
          <t>★他のファイルから種名をコピーする場合は、値貼り付けでコピーして下さい</t>
        </r>
        <r>
          <rPr>
            <sz val="9"/>
            <color indexed="81"/>
            <rFont val="ＭＳ Ｐゴシック"/>
            <family val="3"/>
            <charset val="128"/>
          </rPr>
          <t xml:space="preserve">
・セルの右側の「▼」を押すと、鳥類の標準和名のリストが表示されますので、そこから選択して下さい
・リストに載っていない名前を入力すると「入力エラー」が表示されますが、どうしてもリストに載っていない名前を入力したい場合は「続けますか？→はい」を選択して下さい
</t>
        </r>
        <r>
          <rPr>
            <b/>
            <sz val="9"/>
            <color indexed="81"/>
            <rFont val="ＭＳ Ｐゴシック"/>
            <family val="3"/>
            <charset val="128"/>
          </rPr>
          <t>・調査をしたが区間内で1個体も確認できなかった場合は「記録無し」という記録を、事情があり調査をしなかった区間は「未調査」という記録を入力してください</t>
        </r>
      </text>
    </comment>
    <comment ref="F37" authorId="2" shapeId="0">
      <text>
        <r>
          <rPr>
            <b/>
            <sz val="9"/>
            <color indexed="81"/>
            <rFont val="MS P ゴシック"/>
            <family val="3"/>
            <charset val="128"/>
          </rPr>
          <t>数字の1を手入力する
もしくは、数字の1を値貼り付けでコピーすると
○に変換されます</t>
        </r>
      </text>
    </comment>
    <comment ref="I37" authorId="1" shapeId="0">
      <text>
        <r>
          <rPr>
            <sz val="9"/>
            <color indexed="81"/>
            <rFont val="ＭＳ Ｐゴシック"/>
            <family val="3"/>
            <charset val="128"/>
          </rPr>
          <t>成鳥か幼鳥か確認できた場合は入力して下さい</t>
        </r>
      </text>
    </comment>
  </commentList>
</comments>
</file>

<file path=xl/comments9.xml><?xml version="1.0" encoding="utf-8"?>
<comments xmlns="http://schemas.openxmlformats.org/spreadsheetml/2006/main">
  <authors>
    <author>moni_11</author>
    <author>Takagawa</author>
    <author>5moni1000PC</author>
  </authors>
  <commentList>
    <comment ref="B3" authorId="0" shapeId="0">
      <text>
        <r>
          <rPr>
            <b/>
            <sz val="9"/>
            <color indexed="81"/>
            <rFont val="MS P ゴシック"/>
            <family val="3"/>
            <charset val="128"/>
          </rPr>
          <t>「特徴的な変化」シートから
自動入力されます</t>
        </r>
      </text>
    </comment>
    <comment ref="B4" authorId="0" shapeId="0">
      <text>
        <r>
          <rPr>
            <b/>
            <sz val="9"/>
            <color indexed="81"/>
            <rFont val="MS P ゴシック"/>
            <family val="3"/>
            <charset val="128"/>
          </rPr>
          <t>「特徴的な変化」シートから
自動入力されます</t>
        </r>
      </text>
    </comment>
    <comment ref="B13" authorId="0" shapeId="0">
      <text>
        <r>
          <rPr>
            <b/>
            <sz val="9"/>
            <color indexed="81"/>
            <rFont val="MS P ゴシック"/>
            <family val="3"/>
            <charset val="128"/>
          </rPr>
          <t>「特徴的な変化」シートから
自動入力されます</t>
        </r>
      </text>
    </comment>
    <comment ref="B14" authorId="1" shapeId="0">
      <text>
        <r>
          <rPr>
            <b/>
            <sz val="9"/>
            <color indexed="81"/>
            <rFont val="ＭＳ Ｐゴシック"/>
            <family val="3"/>
            <charset val="128"/>
          </rPr>
          <t>そのシーズンの何回目の調査であるかをご記入下さい
通常は1～6までです</t>
        </r>
      </text>
    </comment>
    <comment ref="B19" authorId="0" shapeId="0">
      <text>
        <r>
          <rPr>
            <b/>
            <sz val="9"/>
            <color indexed="81"/>
            <rFont val="MS P ゴシック"/>
            <family val="3"/>
            <charset val="128"/>
          </rPr>
          <t>「特徴的な変化」シートから
自動入力されます</t>
        </r>
      </text>
    </comment>
    <comment ref="G19" authorId="0" shapeId="0">
      <text>
        <r>
          <rPr>
            <b/>
            <sz val="9"/>
            <color indexed="81"/>
            <rFont val="MS P ゴシック"/>
            <family val="3"/>
            <charset val="128"/>
          </rPr>
          <t>自動で計算されます
黄色になった場合は、開始時間に、終了時間よりも遅い時刻が入っていますので修正してください</t>
        </r>
      </text>
    </comment>
    <comment ref="B37" authorId="1" shapeId="0">
      <text>
        <r>
          <rPr>
            <b/>
            <u/>
            <sz val="9"/>
            <color indexed="81"/>
            <rFont val="ＭＳ Ｐゴシック"/>
            <family val="3"/>
            <charset val="128"/>
          </rPr>
          <t>★他のファイルから種名をコピーする場合は、値貼り付けでコピーして下さい</t>
        </r>
        <r>
          <rPr>
            <sz val="9"/>
            <color indexed="81"/>
            <rFont val="ＭＳ Ｐゴシック"/>
            <family val="3"/>
            <charset val="128"/>
          </rPr>
          <t xml:space="preserve">
・セルの右側の「▼」を押すと、鳥類の標準和名のリストが表示されますので、そこから選択して下さい
・リストに載っていない名前を入力すると「入力エラー」が表示されますが、どうしてもリストに載っていない名前を入力したい場合は「続けますか？→はい」を選択して下さい
</t>
        </r>
        <r>
          <rPr>
            <b/>
            <sz val="9"/>
            <color indexed="81"/>
            <rFont val="ＭＳ Ｐゴシック"/>
            <family val="3"/>
            <charset val="128"/>
          </rPr>
          <t>・調査をしたが区間内で1個体も確認できなかった場合は「記録無し」という記録を、事情があり調査をしなかった区間は「未調査」という記録を入力してください</t>
        </r>
      </text>
    </comment>
    <comment ref="F37" authorId="2" shapeId="0">
      <text>
        <r>
          <rPr>
            <b/>
            <sz val="9"/>
            <color indexed="81"/>
            <rFont val="MS P ゴシック"/>
            <family val="3"/>
            <charset val="128"/>
          </rPr>
          <t>数字の1を手入力する
もしくは、数字の1を値貼り付けでコピーすると
○に変換されます</t>
        </r>
      </text>
    </comment>
    <comment ref="I37" authorId="1" shapeId="0">
      <text>
        <r>
          <rPr>
            <sz val="9"/>
            <color indexed="81"/>
            <rFont val="ＭＳ Ｐゴシック"/>
            <family val="3"/>
            <charset val="128"/>
          </rPr>
          <t>成鳥か幼鳥か確認できた場合は入力して下さい</t>
        </r>
      </text>
    </comment>
  </commentList>
</comments>
</file>

<file path=xl/sharedStrings.xml><?xml version="1.0" encoding="utf-8"?>
<sst xmlns="http://schemas.openxmlformats.org/spreadsheetml/2006/main" count="14326" uniqueCount="1937">
  <si>
    <t>オオハクガン</t>
  </si>
  <si>
    <t>f24001</t>
  </si>
  <si>
    <t>メンフクロウ科</t>
  </si>
  <si>
    <t>クサチヒメドリ</t>
  </si>
  <si>
    <t>f32093</t>
  </si>
  <si>
    <t>アメリカムシクイ科</t>
  </si>
  <si>
    <t>f32076</t>
  </si>
  <si>
    <t>オウチュウ科</t>
  </si>
  <si>
    <t>f32088</t>
  </si>
  <si>
    <t>カエデチョウ科</t>
  </si>
  <si>
    <t>アメリカヒバリシギ</t>
  </si>
  <si>
    <t>チョウセンオオタカ</t>
  </si>
  <si>
    <t>カムチャッカケアシノスリ</t>
  </si>
  <si>
    <t>テッケイ</t>
  </si>
  <si>
    <t>コウライキジ</t>
  </si>
  <si>
    <t>f21002</t>
  </si>
  <si>
    <t>インコ科</t>
  </si>
  <si>
    <t>アメリカオシ</t>
  </si>
  <si>
    <t>ノバリケン</t>
  </si>
  <si>
    <t>インドトキコウ</t>
  </si>
  <si>
    <t>インドクジャク</t>
  </si>
  <si>
    <t>コウラウン</t>
  </si>
  <si>
    <t>カオジロガビチョウ</t>
  </si>
  <si>
    <t>オウゴンチョウ</t>
  </si>
  <si>
    <t>コウヨウジャク</t>
  </si>
  <si>
    <t>テンニンチョウ</t>
  </si>
  <si>
    <t>ダチョウ科</t>
  </si>
  <si>
    <t>f01001</t>
  </si>
  <si>
    <t>レア科</t>
  </si>
  <si>
    <t>f02001</t>
  </si>
  <si>
    <t>ヒクイドリ科</t>
  </si>
  <si>
    <t>f03001</t>
  </si>
  <si>
    <t>エミュー科</t>
  </si>
  <si>
    <t>f03002</t>
  </si>
  <si>
    <t>キーウィ科</t>
  </si>
  <si>
    <t>f04001</t>
  </si>
  <si>
    <t>シギダチョウ科</t>
  </si>
  <si>
    <t>f05001</t>
  </si>
  <si>
    <t>ペンギン科</t>
  </si>
  <si>
    <t>f06001</t>
  </si>
  <si>
    <t>モグリウミツバメ科</t>
  </si>
  <si>
    <t>f09004</t>
  </si>
  <si>
    <t>ヘビウ科</t>
  </si>
  <si>
    <t>f10005</t>
  </si>
  <si>
    <t>シュモクドリ科</t>
  </si>
  <si>
    <t>f11002</t>
  </si>
  <si>
    <t>ハシビロコウ科</t>
  </si>
  <si>
    <t>f11004</t>
  </si>
  <si>
    <t>フラミンゴ科</t>
  </si>
  <si>
    <t>f12001</t>
  </si>
  <si>
    <t>サケビドリ科</t>
  </si>
  <si>
    <t>f13001</t>
  </si>
  <si>
    <t>コンドル科</t>
  </si>
  <si>
    <t>f14001</t>
  </si>
  <si>
    <t>ミサゴ科</t>
  </si>
  <si>
    <t>f14002</t>
  </si>
  <si>
    <t>ヘビクイワシ科</t>
  </si>
  <si>
    <t>f14004</t>
  </si>
  <si>
    <t>ツカツクリ科</t>
  </si>
  <si>
    <t>f15001</t>
  </si>
  <si>
    <t>ホウカンチョウ科</t>
  </si>
  <si>
    <t>f15002</t>
  </si>
  <si>
    <t>シチメンチョウ科</t>
  </si>
  <si>
    <t>f15003</t>
  </si>
  <si>
    <t>ナンベイウズラ科</t>
  </si>
  <si>
    <t>f15005</t>
  </si>
  <si>
    <t>ホロホロチョウ科</t>
  </si>
  <si>
    <t>f15007</t>
  </si>
  <si>
    <t>ツメバケイ科</t>
  </si>
  <si>
    <t>f16001</t>
  </si>
  <si>
    <t>ツルモドキ科</t>
  </si>
  <si>
    <t>f17001</t>
  </si>
  <si>
    <t>ノガンモドキ科</t>
  </si>
  <si>
    <t>f17002</t>
  </si>
  <si>
    <t>ジャノメドリ科</t>
  </si>
  <si>
    <t>f17003</t>
  </si>
  <si>
    <t>ヒレアシ科</t>
  </si>
  <si>
    <t>f17005</t>
  </si>
  <si>
    <t>ラッパチョウ科</t>
  </si>
  <si>
    <t>f17007</t>
  </si>
  <si>
    <t>カグー科</t>
  </si>
  <si>
    <t>f17009</t>
  </si>
  <si>
    <t>カニチドリ科</t>
  </si>
  <si>
    <t>f18003</t>
  </si>
  <si>
    <t>トキハシゲリ科</t>
  </si>
  <si>
    <t>f18005</t>
  </si>
  <si>
    <t>イシチドリ科</t>
  </si>
  <si>
    <t>f18007</t>
  </si>
  <si>
    <t>ワニチドリ科</t>
  </si>
  <si>
    <t>f18010</t>
  </si>
  <si>
    <t>クビワミフウズラ科</t>
  </si>
  <si>
    <t>f18012</t>
  </si>
  <si>
    <t>ヒバリチドリ科</t>
  </si>
  <si>
    <t>f18013</t>
  </si>
  <si>
    <t>サヤハシチドリ科</t>
  </si>
  <si>
    <t>f18014</t>
  </si>
  <si>
    <t>アジサシ科</t>
  </si>
  <si>
    <t>f18017</t>
  </si>
  <si>
    <t>ハサミアジサシ科</t>
  </si>
  <si>
    <t>f18018</t>
  </si>
  <si>
    <t>オウム科</t>
  </si>
  <si>
    <t>f21001</t>
  </si>
  <si>
    <t>エボシドリ科</t>
  </si>
  <si>
    <t>f22001</t>
  </si>
  <si>
    <t>アブラヨタカ科</t>
  </si>
  <si>
    <t>f25001</t>
  </si>
  <si>
    <t>ズクヨタカ科</t>
  </si>
  <si>
    <t>f25002</t>
  </si>
  <si>
    <t>オーストラリアガマグチヨタカ科</t>
  </si>
  <si>
    <t>f25003</t>
  </si>
  <si>
    <t>タチヨタカ科</t>
  </si>
  <si>
    <t>f25004</t>
  </si>
  <si>
    <t>カンムリアマツバメ科</t>
  </si>
  <si>
    <t>f26002</t>
  </si>
  <si>
    <t>ハチドリ科</t>
  </si>
  <si>
    <t>f27001</t>
  </si>
  <si>
    <t>ネズミドリ科</t>
  </si>
  <si>
    <t>f28001</t>
  </si>
  <si>
    <t>キヌバネドリ科</t>
  </si>
  <si>
    <t>f29001</t>
  </si>
  <si>
    <t>コビトドリ科</t>
  </si>
  <si>
    <t>f30002</t>
  </si>
  <si>
    <t>ハチクイモドキ科</t>
  </si>
  <si>
    <t>f30003</t>
  </si>
  <si>
    <t>ジブッポウソウ科</t>
  </si>
  <si>
    <t>f30006</t>
  </si>
  <si>
    <t>オオブッポウソウ科</t>
  </si>
  <si>
    <t>f30007</t>
  </si>
  <si>
    <t>モリヤツガシラ科</t>
  </si>
  <si>
    <t>f30009</t>
  </si>
  <si>
    <t>サイチョウ科</t>
  </si>
  <si>
    <t>f30010</t>
  </si>
  <si>
    <t>キリハシ科</t>
  </si>
  <si>
    <t>f31001</t>
  </si>
  <si>
    <t>オオガシラ科</t>
  </si>
  <si>
    <t>f31002</t>
  </si>
  <si>
    <t>ゴシキドリ科</t>
  </si>
  <si>
    <t>f31003</t>
  </si>
  <si>
    <t>オオハシ科</t>
  </si>
  <si>
    <t>f31004</t>
  </si>
  <si>
    <t>ミツオシエ科</t>
  </si>
  <si>
    <t>f31005</t>
  </si>
  <si>
    <t>ヒロハシ科</t>
  </si>
  <si>
    <t>f32001</t>
  </si>
  <si>
    <t>マミヤイロチョウ科</t>
  </si>
  <si>
    <t>f32002</t>
  </si>
  <si>
    <t>カマドドリ科</t>
  </si>
  <si>
    <t>f32003</t>
  </si>
  <si>
    <t>オニキバシリ科</t>
  </si>
  <si>
    <t>f32004</t>
  </si>
  <si>
    <t>アリドリ科</t>
  </si>
  <si>
    <t>f32005</t>
  </si>
  <si>
    <t>ジアリドリ科</t>
  </si>
  <si>
    <t>f32006</t>
  </si>
  <si>
    <t>アリサザイ科</t>
  </si>
  <si>
    <t>f32007</t>
  </si>
  <si>
    <t>オタテドリ科</t>
  </si>
  <si>
    <t>f32008</t>
  </si>
  <si>
    <t>クサカリドリ科</t>
  </si>
  <si>
    <t>f32009</t>
  </si>
  <si>
    <t>カザリドリ科</t>
  </si>
  <si>
    <t>f32010</t>
  </si>
  <si>
    <t>マイコドリ科</t>
  </si>
  <si>
    <t>f32011</t>
  </si>
  <si>
    <t>タイランチョウ科</t>
  </si>
  <si>
    <t>f32012</t>
  </si>
  <si>
    <t>トガリハシ科</t>
  </si>
  <si>
    <t>f32013</t>
  </si>
  <si>
    <t>クサムラドリ科</t>
  </si>
  <si>
    <t>f32015</t>
  </si>
  <si>
    <t>コトドリ科</t>
  </si>
  <si>
    <t>f32016</t>
  </si>
  <si>
    <t>イワサザイ科</t>
  </si>
  <si>
    <t>f32017</t>
  </si>
  <si>
    <t>キクイタダキ科</t>
  </si>
  <si>
    <t>f32023</t>
  </si>
  <si>
    <t>コノハドリ科</t>
  </si>
  <si>
    <t>f32024</t>
  </si>
  <si>
    <t>ヒメコノハドリ科</t>
  </si>
  <si>
    <t>f32025</t>
  </si>
  <si>
    <t>レンジャクモドキ科</t>
  </si>
  <si>
    <t>f32026</t>
  </si>
  <si>
    <t>ミミグロレンジャク科</t>
  </si>
  <si>
    <t>f32028</t>
  </si>
  <si>
    <t>ヤシドリ科</t>
  </si>
  <si>
    <t>f32029</t>
  </si>
  <si>
    <t>マネシツグミ科</t>
  </si>
  <si>
    <t>f32032</t>
  </si>
  <si>
    <t>セッカ科</t>
  </si>
  <si>
    <t>f32035</t>
  </si>
  <si>
    <t>ブユムシクイ科</t>
  </si>
  <si>
    <t>f32037</t>
  </si>
  <si>
    <t>メガネヒタキ科</t>
  </si>
  <si>
    <t>f32039</t>
  </si>
  <si>
    <t>オウギビタキ科</t>
  </si>
  <si>
    <t>f32040</t>
  </si>
  <si>
    <t>オーストラリアヒタキ科</t>
  </si>
  <si>
    <t>f32042</t>
  </si>
  <si>
    <t>モズヒタキ科</t>
  </si>
  <si>
    <t>f32043</t>
  </si>
  <si>
    <t>ハゲチメドリ科</t>
  </si>
  <si>
    <t>f32044</t>
  </si>
  <si>
    <t>オーストラリアマルハシ科</t>
  </si>
  <si>
    <t>f32046</t>
  </si>
  <si>
    <t>ダルマエナガ科</t>
  </si>
  <si>
    <t>f32047</t>
  </si>
  <si>
    <t>ハシリチメドリ科</t>
  </si>
  <si>
    <t>f32048</t>
  </si>
  <si>
    <t>ウズラチメドリ科</t>
  </si>
  <si>
    <t>f32049</t>
  </si>
  <si>
    <t>オーストラリアムシクイ科</t>
  </si>
  <si>
    <t>f32051</t>
  </si>
  <si>
    <t>トゲハシムシクイ科</t>
  </si>
  <si>
    <t>f32052</t>
  </si>
  <si>
    <t>f32053</t>
  </si>
  <si>
    <t>オーストラリアゴジュウカラ科</t>
  </si>
  <si>
    <t>f32054</t>
  </si>
  <si>
    <t>キノボリ科</t>
  </si>
  <si>
    <t>f32055</t>
  </si>
  <si>
    <t>カベバシリ科</t>
  </si>
  <si>
    <t>f32058</t>
  </si>
  <si>
    <t>キバシリモドキ科</t>
  </si>
  <si>
    <t>f32060</t>
  </si>
  <si>
    <t>タイヨウチョウ科</t>
  </si>
  <si>
    <t>f32062</t>
  </si>
  <si>
    <t>パプアハナドリ科</t>
  </si>
  <si>
    <t>f32063</t>
  </si>
  <si>
    <t>カンムリハナドリ科</t>
  </si>
  <si>
    <t>f32064</t>
  </si>
  <si>
    <t>ハナドリ科</t>
  </si>
  <si>
    <t>f32065</t>
  </si>
  <si>
    <t>ホウセキドリ科</t>
  </si>
  <si>
    <t>f32066</t>
  </si>
  <si>
    <t>オナガミツスイ科</t>
  </si>
  <si>
    <t>f32068</t>
  </si>
  <si>
    <t>f32071</t>
  </si>
  <si>
    <t>ヤブモズ科</t>
  </si>
  <si>
    <t>f32073</t>
  </si>
  <si>
    <t>メガネモズ科</t>
  </si>
  <si>
    <t>f32074</t>
  </si>
  <si>
    <t>オオハシモズ科</t>
  </si>
  <si>
    <t>f32075</t>
  </si>
  <si>
    <t>ホオダレムクドリ科</t>
  </si>
  <si>
    <t>f32077</t>
  </si>
  <si>
    <t>ツチスドリ科</t>
  </si>
  <si>
    <t>f32078</t>
  </si>
  <si>
    <t>オオツチスドリ科</t>
  </si>
  <si>
    <t>f32079</t>
  </si>
  <si>
    <t>ブタゲモズ科</t>
  </si>
  <si>
    <t>f32081</t>
  </si>
  <si>
    <t>フエガラス科</t>
  </si>
  <si>
    <t>f32082</t>
  </si>
  <si>
    <t>フウチョウ科</t>
  </si>
  <si>
    <t>f32083</t>
  </si>
  <si>
    <t>ニワシドリ科</t>
  </si>
  <si>
    <t>f32084</t>
  </si>
  <si>
    <t>テンニンチョウ科</t>
  </si>
  <si>
    <t>f32089</t>
  </si>
  <si>
    <t>モズモドキ科</t>
  </si>
  <si>
    <t>f32090</t>
  </si>
  <si>
    <t>ハワイミツスイ科</t>
  </si>
  <si>
    <t>f32091</t>
  </si>
  <si>
    <t>オリーブアメリカムシクイ科</t>
  </si>
  <si>
    <t>f32092</t>
  </si>
  <si>
    <t>マミジロミツドリ科</t>
  </si>
  <si>
    <t>f32094</t>
  </si>
  <si>
    <t>フウキンチョウ科</t>
  </si>
  <si>
    <t>f32095</t>
  </si>
  <si>
    <t>ショウジョウコウカンチョウ科</t>
  </si>
  <si>
    <t>f32097</t>
  </si>
  <si>
    <t>ムクドリモドキ科</t>
  </si>
  <si>
    <t>f32098</t>
  </si>
  <si>
    <t>スズメ科</t>
  </si>
  <si>
    <t>f32100</t>
  </si>
  <si>
    <t>オオバン</t>
  </si>
  <si>
    <t>オオホシハジロ</t>
  </si>
  <si>
    <t>オオホンセイインコ</t>
  </si>
  <si>
    <t>オオマシコ</t>
  </si>
  <si>
    <t>オオミズナギドリ</t>
  </si>
  <si>
    <t>オオメダイチドリ</t>
  </si>
  <si>
    <t>オオモズ</t>
  </si>
  <si>
    <t>オオヨシキリ</t>
  </si>
  <si>
    <t>オオヨシゴイ</t>
  </si>
  <si>
    <t>オオルリ</t>
  </si>
  <si>
    <t>オオワシ</t>
  </si>
  <si>
    <t>オガサワラガビチョウ</t>
  </si>
  <si>
    <t>オガサワラカラスバト</t>
  </si>
  <si>
    <t>オガサワラマシコ</t>
  </si>
  <si>
    <t>オカヨシガモ</t>
  </si>
  <si>
    <t>オガワコマドリ</t>
  </si>
  <si>
    <t>オキナインコ</t>
  </si>
  <si>
    <t>オグロシギ</t>
  </si>
  <si>
    <t>オシドリ</t>
  </si>
  <si>
    <t>オジロトウネン</t>
  </si>
  <si>
    <t>オジロビタキ</t>
  </si>
  <si>
    <t>オジロワシ</t>
  </si>
  <si>
    <t>オナガ</t>
  </si>
  <si>
    <t>オナガガモ</t>
  </si>
  <si>
    <t>オナガミズナギドリ</t>
  </si>
  <si>
    <t>オニアジサシ</t>
  </si>
  <si>
    <t>オニカッコウ</t>
  </si>
  <si>
    <t>オバシギ</t>
  </si>
  <si>
    <t>カイツブリ</t>
  </si>
  <si>
    <t>カエデチョウ</t>
  </si>
  <si>
    <t>カオグロガビチョウ</t>
  </si>
  <si>
    <t>カケス</t>
  </si>
  <si>
    <t>カササギ</t>
  </si>
  <si>
    <t>カタグロトビ</t>
  </si>
  <si>
    <t>カツオドリ</t>
  </si>
  <si>
    <t>±</t>
    <phoneticPr fontId="3"/>
  </si>
  <si>
    <t>さえずり</t>
    <phoneticPr fontId="3"/>
  </si>
  <si>
    <t>カッコウ</t>
  </si>
  <si>
    <t>カナダカモメ</t>
  </si>
  <si>
    <t>カナダヅル</t>
  </si>
  <si>
    <t>ガビチョウ</t>
  </si>
  <si>
    <t>カモメ</t>
  </si>
  <si>
    <t>カヤクグリ</t>
  </si>
  <si>
    <t>カラアカハラ</t>
  </si>
  <si>
    <t>サイト番号</t>
    <rPh sb="3" eb="5">
      <t>バンゴウ</t>
    </rPh>
    <phoneticPr fontId="3"/>
  </si>
  <si>
    <t>小枝を運んでいた</t>
    <rPh sb="0" eb="2">
      <t>コエダ</t>
    </rPh>
    <rPh sb="3" eb="4">
      <t>ハコ</t>
    </rPh>
    <phoneticPr fontId="3"/>
  </si>
  <si>
    <t>カラシラサギ</t>
  </si>
  <si>
    <t>カラスバト</t>
  </si>
  <si>
    <t>カラフトアオアシシギ</t>
  </si>
  <si>
    <t>カラフトムシクイ</t>
  </si>
  <si>
    <t>カラフトムジセッカ</t>
  </si>
  <si>
    <t>カラフトワシ</t>
  </si>
  <si>
    <t>カラムクドリ</t>
  </si>
  <si>
    <t>カリガネ</t>
  </si>
  <si>
    <t>カリフォルニアカモメ</t>
  </si>
  <si>
    <t>カルガモ</t>
  </si>
  <si>
    <t>カワアイサ</t>
  </si>
  <si>
    <t>カワウ</t>
  </si>
  <si>
    <t>カワガラス</t>
  </si>
  <si>
    <t>カワセミ</t>
  </si>
  <si>
    <t>カワラヒワ</t>
  </si>
  <si>
    <t>カワリシロハラミズナギドリ</t>
  </si>
  <si>
    <t>カンムリウミスズメ</t>
  </si>
  <si>
    <t>カンムリオウチュウ</t>
  </si>
  <si>
    <t>カンムリカイツブリ</t>
  </si>
  <si>
    <t>カンムリカッコウ</t>
  </si>
  <si>
    <t>f07001</t>
  </si>
  <si>
    <t>f08001</t>
  </si>
  <si>
    <t>リュウキュウカイツブリ</t>
  </si>
  <si>
    <t>f09001</t>
  </si>
  <si>
    <t>絶滅危惧II</t>
  </si>
  <si>
    <t>絶滅危惧IB</t>
  </si>
  <si>
    <t>f09002</t>
  </si>
  <si>
    <t>クビワオオシロハラミズナギドリ</t>
  </si>
  <si>
    <t>情報不足</t>
  </si>
  <si>
    <t>f09003</t>
  </si>
  <si>
    <t>絶滅危惧IA</t>
  </si>
  <si>
    <t>f10001</t>
  </si>
  <si>
    <t>f10002</t>
  </si>
  <si>
    <t>f10003</t>
  </si>
  <si>
    <t>f10004</t>
  </si>
  <si>
    <t>f10006</t>
  </si>
  <si>
    <t>f11001</t>
  </si>
  <si>
    <t>マリアナヨシゴイ</t>
  </si>
  <si>
    <t>絶滅</t>
  </si>
  <si>
    <t>チュウダイサギ</t>
  </si>
  <si>
    <t>準絶滅危惧</t>
  </si>
  <si>
    <t>f11003</t>
  </si>
  <si>
    <t>f11005</t>
  </si>
  <si>
    <t>野生絶滅</t>
  </si>
  <si>
    <t>f13002</t>
  </si>
  <si>
    <t>ヒメシジュウカラガン</t>
  </si>
  <si>
    <t>オオマガン</t>
  </si>
  <si>
    <t>オオヒシクイ</t>
  </si>
  <si>
    <t>ヒメヒシクイ</t>
  </si>
  <si>
    <t>アメリカコハクチョウ</t>
  </si>
  <si>
    <t>アメリカコガモ</t>
  </si>
  <si>
    <t>オオカワアイサ</t>
  </si>
  <si>
    <t>f14003</t>
  </si>
  <si>
    <t>リュウキュウツミ</t>
  </si>
  <si>
    <t>オガサワラノスリ</t>
  </si>
  <si>
    <t>ダイトウノスリ</t>
  </si>
  <si>
    <t>カタジロワシ</t>
  </si>
  <si>
    <t>f14005</t>
  </si>
  <si>
    <t>シマハヤブサ</t>
  </si>
  <si>
    <t>シベリアハヤブサ</t>
  </si>
  <si>
    <t>オオハヤブサ</t>
  </si>
  <si>
    <t>ヒガシコチョウゲンボウ</t>
  </si>
  <si>
    <t>f15004</t>
  </si>
  <si>
    <t>f15006</t>
  </si>
  <si>
    <t>シコクヤマドリ</t>
  </si>
  <si>
    <t>ウスアカヤマドリ</t>
  </si>
  <si>
    <t>アカヤマドリ</t>
  </si>
  <si>
    <t>コシジロヤマドリ</t>
  </si>
  <si>
    <t>トウカイキジ</t>
  </si>
  <si>
    <t>キュウシュウキジ</t>
  </si>
  <si>
    <t>シマキジ</t>
  </si>
  <si>
    <t>f17010</t>
  </si>
  <si>
    <t>f17004</t>
  </si>
  <si>
    <t>f17008</t>
  </si>
  <si>
    <t>コウライヒクイナ</t>
  </si>
  <si>
    <t>リュウキュウヒクイナ</t>
  </si>
  <si>
    <t>f17006</t>
  </si>
  <si>
    <t>f18001</t>
  </si>
  <si>
    <t>f18002</t>
  </si>
  <si>
    <t>f18004</t>
  </si>
  <si>
    <t>f18009</t>
  </si>
  <si>
    <t>ハシボソシロチドリ</t>
  </si>
  <si>
    <t>モウコメダイチドリ</t>
  </si>
  <si>
    <t>f18011</t>
  </si>
  <si>
    <t>コシジロオオソリハシシギ</t>
  </si>
  <si>
    <t>f18006</t>
  </si>
  <si>
    <t>オーストラリアセイタカシギ</t>
  </si>
  <si>
    <t>f18020</t>
  </si>
  <si>
    <t>f18008</t>
  </si>
  <si>
    <t>f18015</t>
  </si>
  <si>
    <t>f18016</t>
  </si>
  <si>
    <t>アカアシアジサシ</t>
  </si>
  <si>
    <t>リュウキュウクロアジサシ</t>
  </si>
  <si>
    <t>f18019</t>
  </si>
  <si>
    <t>アリュ－シャンウミバト</t>
  </si>
  <si>
    <t>f19001</t>
  </si>
  <si>
    <t>f20001</t>
  </si>
  <si>
    <t>ヨナクニカラスバト</t>
  </si>
  <si>
    <t>アカガシラカラスバト</t>
  </si>
  <si>
    <t>リュウキュウキジバト</t>
  </si>
  <si>
    <t>チュウダイズアカアオバト</t>
  </si>
  <si>
    <t>f23001</t>
  </si>
  <si>
    <t>f24002</t>
  </si>
  <si>
    <t>タイリクワシミミズク</t>
  </si>
  <si>
    <t>ダイトウコノハズク</t>
  </si>
  <si>
    <t>サメイロオオコノハズク</t>
  </si>
  <si>
    <t>リュウキュウオオコノハズク</t>
  </si>
  <si>
    <t>チョウセンアオバズク</t>
  </si>
  <si>
    <t>リュウキュウアオバズク</t>
  </si>
  <si>
    <t>エゾフクロウ</t>
  </si>
  <si>
    <t>モミヤマフクロウ</t>
  </si>
  <si>
    <t>キュウシュウフクロウ</t>
  </si>
  <si>
    <t>f25005</t>
  </si>
  <si>
    <t>f26001</t>
  </si>
  <si>
    <t>キタアマツバメ</t>
  </si>
  <si>
    <t>エゾヤマセミ</t>
  </si>
  <si>
    <t>f30001</t>
  </si>
  <si>
    <t>リュウキュウアカショウビン</t>
  </si>
  <si>
    <t>f30004</t>
  </si>
  <si>
    <t>f30005</t>
  </si>
  <si>
    <t>f30008</t>
  </si>
  <si>
    <t>f31006</t>
  </si>
  <si>
    <t>シベリアアリスイ</t>
  </si>
  <si>
    <t>カゴシマアオゲラ</t>
  </si>
  <si>
    <t>タネアオゲラ</t>
  </si>
  <si>
    <t>ハシブトアカゲラ</t>
  </si>
  <si>
    <t>エゾアカゲラ</t>
  </si>
  <si>
    <t>エゾオオアカゲラ</t>
  </si>
  <si>
    <t>ナミエオオアカゲラ</t>
  </si>
  <si>
    <t>オーストンオオアカゲラ</t>
  </si>
  <si>
    <t>エゾコゲラ</t>
  </si>
  <si>
    <t>ミヤケコゲラ</t>
  </si>
  <si>
    <t>シコクコゲラ</t>
  </si>
  <si>
    <t>キュウシュウコゲラ</t>
  </si>
  <si>
    <t>ツシマコゲラ</t>
  </si>
  <si>
    <t>アマミコゲラ</t>
  </si>
  <si>
    <t>リュウキュウコゲラ</t>
  </si>
  <si>
    <t>オリイコゲラ</t>
  </si>
  <si>
    <t>f32014</t>
  </si>
  <si>
    <t>f32018</t>
  </si>
  <si>
    <t>オオヒバリ</t>
  </si>
  <si>
    <t>カラフトチュウヒバリ</t>
  </si>
  <si>
    <t>f32019</t>
  </si>
  <si>
    <t>アカハラツバメ</t>
  </si>
  <si>
    <t>f32020</t>
  </si>
  <si>
    <t>マミジロツメナガセキレイ</t>
  </si>
  <si>
    <t>キタツメナガセキレイ</t>
  </si>
  <si>
    <t>ホオジロハクセキレイ</t>
  </si>
  <si>
    <t>タイワンハクセキレイ</t>
  </si>
  <si>
    <t>カラフトビンズイ</t>
  </si>
  <si>
    <t>f32021</t>
  </si>
  <si>
    <t>リュウキュウサンショウクイ</t>
  </si>
  <si>
    <t>f32022</t>
  </si>
  <si>
    <t>アマミヒヨドリ</t>
  </si>
  <si>
    <t>リュウキュウヒヨドリ</t>
  </si>
  <si>
    <t>イシガキヒヨドリ</t>
  </si>
  <si>
    <t>タイワンヒヨドリ</t>
  </si>
  <si>
    <t>ダイトウヒヨドリ</t>
  </si>
  <si>
    <t>オガサワラヒヨドリ</t>
  </si>
  <si>
    <t>ハシブトヒヨドリ</t>
  </si>
  <si>
    <t>f32072</t>
  </si>
  <si>
    <t>シマアカモズ</t>
  </si>
  <si>
    <t>シベリアオオモズ</t>
  </si>
  <si>
    <t>f32027</t>
  </si>
  <si>
    <t>f32030</t>
  </si>
  <si>
    <t>f32031</t>
  </si>
  <si>
    <t>モスケミソサザイ</t>
  </si>
  <si>
    <t>オガワミソサザイ</t>
  </si>
  <si>
    <t>ダイトウミソサザイ</t>
  </si>
  <si>
    <t>f32033</t>
  </si>
  <si>
    <t>エゾカヤクグリ</t>
  </si>
  <si>
    <t>f32034</t>
  </si>
  <si>
    <t>タネコマドリ</t>
  </si>
  <si>
    <t>ホントウアカヒゲ</t>
  </si>
  <si>
    <t>ウスアカヒゲ</t>
  </si>
  <si>
    <t>オオトラツグミ</t>
  </si>
  <si>
    <t>コトラツグミ</t>
  </si>
  <si>
    <t>オオアカハラ</t>
  </si>
  <si>
    <t>ハチジョウツグミ</t>
  </si>
  <si>
    <t>f32045</t>
  </si>
  <si>
    <t>f32036</t>
  </si>
  <si>
    <t>カラフトウグイス</t>
  </si>
  <si>
    <t>ハシナガウグイス</t>
  </si>
  <si>
    <t>リュウキュウウグイス</t>
  </si>
  <si>
    <t>ダイトウウグイス</t>
  </si>
  <si>
    <t>コメボソムシクイ</t>
  </si>
  <si>
    <t>f32038</t>
  </si>
  <si>
    <t>リュウキュウキビタキ</t>
  </si>
  <si>
    <t>f32041</t>
  </si>
  <si>
    <t>リュウキュウサンコウチョウ</t>
  </si>
  <si>
    <t>f32050</t>
  </si>
  <si>
    <t>シマエナガ</t>
  </si>
  <si>
    <t>チョウセンエナガ</t>
  </si>
  <si>
    <t>キュウシュウエナガ</t>
  </si>
  <si>
    <t>f32061</t>
  </si>
  <si>
    <t>f32056</t>
  </si>
  <si>
    <t>カラフトコガラ</t>
  </si>
  <si>
    <t>タネヤマガラ</t>
  </si>
  <si>
    <t>ヤクシマヤマガラ</t>
  </si>
  <si>
    <t>アマミヤマガラ</t>
  </si>
  <si>
    <t>ダイトウヤマガラ</t>
  </si>
  <si>
    <t>オリイヤマガラ</t>
  </si>
  <si>
    <t>ナミエヤマガラ</t>
  </si>
  <si>
    <t>オーストンヤマガラ</t>
  </si>
  <si>
    <t>アマミシジュウカラ</t>
  </si>
  <si>
    <t>オキナワシジュウカラ</t>
  </si>
  <si>
    <t>イシガキシジュウカラ</t>
  </si>
  <si>
    <t>f32057</t>
  </si>
  <si>
    <t>シロハラゴジュウカラ</t>
  </si>
  <si>
    <t>キュウシュウゴジュウカラ</t>
  </si>
  <si>
    <t>f32059</t>
  </si>
  <si>
    <t>キタキバシリ</t>
  </si>
  <si>
    <t>f32067</t>
  </si>
  <si>
    <t>シマメジロ</t>
  </si>
  <si>
    <t>リュウキュウメジロ</t>
  </si>
  <si>
    <t>ダイトウメジロ</t>
  </si>
  <si>
    <t>シチトウメジロ</t>
  </si>
  <si>
    <t>イオウトウメジロ</t>
  </si>
  <si>
    <t>ムコジマメグロ</t>
  </si>
  <si>
    <t>f32069</t>
  </si>
  <si>
    <t>ハハジマメグロ</t>
  </si>
  <si>
    <t>f32096</t>
  </si>
  <si>
    <t>シベリアアオジ</t>
  </si>
  <si>
    <t>キタシベリアジュリン</t>
  </si>
  <si>
    <t>オオユキホオジロ</t>
  </si>
  <si>
    <t>f32099</t>
  </si>
  <si>
    <t>オオカワラヒワ</t>
  </si>
  <si>
    <t>オガサワラカワラヒワ</t>
  </si>
  <si>
    <t>コバシギンザンマシコ</t>
  </si>
  <si>
    <t>ベニバラウソ</t>
  </si>
  <si>
    <t>アカウソ</t>
  </si>
  <si>
    <t>シベリアシメ</t>
  </si>
  <si>
    <t>f32087</t>
  </si>
  <si>
    <t>f32086</t>
  </si>
  <si>
    <t>f32070</t>
  </si>
  <si>
    <t>f32080</t>
  </si>
  <si>
    <t>ミヤマカケス</t>
  </si>
  <si>
    <t>f32085</t>
  </si>
  <si>
    <t>ヤクシマカケス</t>
  </si>
  <si>
    <t>外来種（北部九州除く）</t>
  </si>
  <si>
    <t>ハシナガホシガラス</t>
  </si>
  <si>
    <t>リュウキュウハシブトガラス</t>
  </si>
  <si>
    <t>オサハシブトガラス</t>
  </si>
  <si>
    <t>チョウセンハシブトガラス</t>
  </si>
  <si>
    <t>カンムリツクシガモ</t>
  </si>
  <si>
    <t>カンムリワシ</t>
  </si>
  <si>
    <t>キアオジ</t>
  </si>
  <si>
    <t>キアシシギ</t>
  </si>
  <si>
    <t>キアシセグロカモメ</t>
  </si>
  <si>
    <t>キイロウタイムシクイ</t>
  </si>
  <si>
    <t>キガシラシトド</t>
  </si>
  <si>
    <t>キガシラセキレイ</t>
  </si>
  <si>
    <t>キクイタダキ</t>
  </si>
  <si>
    <t>キジ</t>
  </si>
  <si>
    <t>キセキレイ</t>
  </si>
  <si>
    <t>キタタキ</t>
  </si>
  <si>
    <t>キタホオジロガモ</t>
  </si>
  <si>
    <t>キタヤナギムシクイ</t>
  </si>
  <si>
    <t>キバシリ</t>
  </si>
  <si>
    <t>キバラムシクイ</t>
  </si>
  <si>
    <t>キビタキ</t>
  </si>
  <si>
    <t>キマユホオジロ</t>
  </si>
  <si>
    <t>キマユムシクイ</t>
  </si>
  <si>
    <t>キョウジョシギ</t>
  </si>
  <si>
    <t>キョクアジサシ</t>
  </si>
  <si>
    <t>キリアイ</t>
  </si>
  <si>
    <t>キレンジャク</t>
  </si>
  <si>
    <t>キンクロハジロ</t>
  </si>
  <si>
    <t>ギンザンマシコ</t>
  </si>
  <si>
    <t>キンバト</t>
  </si>
  <si>
    <t>ギンパラ</t>
  </si>
  <si>
    <t>キンパラ</t>
  </si>
  <si>
    <t>ギンムクドリ</t>
  </si>
  <si>
    <t>キンメフクロウ</t>
  </si>
  <si>
    <t>キンランチョウ</t>
  </si>
  <si>
    <t>クイナ</t>
  </si>
  <si>
    <t>クサシギ</t>
  </si>
  <si>
    <t>クビワカモメ</t>
  </si>
  <si>
    <t>クビワキンクロ</t>
  </si>
  <si>
    <t>クビワコウテンシ</t>
  </si>
  <si>
    <t>クマゲラ</t>
  </si>
  <si>
    <t>クマタカ</t>
  </si>
  <si>
    <t>クロアシアホウドリ</t>
  </si>
  <si>
    <t>クロアジサシ</t>
  </si>
  <si>
    <t>クロウタドリ</t>
  </si>
  <si>
    <t>クロウミツバメ</t>
  </si>
  <si>
    <t>クロガモ</t>
  </si>
  <si>
    <t>クロキョウジョシギ</t>
  </si>
  <si>
    <t>クロコシジロウミツバメ</t>
  </si>
  <si>
    <t>クロサギ</t>
  </si>
  <si>
    <t>クロジ</t>
  </si>
  <si>
    <t>クロジョウビタキ</t>
  </si>
  <si>
    <t>クロシロカンムリカッコウ</t>
  </si>
  <si>
    <t>クロツグミ</t>
  </si>
  <si>
    <t>クロツラヘラサギ</t>
  </si>
  <si>
    <t>クロヅル</t>
  </si>
  <si>
    <t>クロトウゾクカモメ</t>
  </si>
  <si>
    <t>クロトキ</t>
  </si>
  <si>
    <t>クロノビタキ</t>
  </si>
  <si>
    <t>クロハゲワシ</t>
  </si>
  <si>
    <t>クロハラアジサシ</t>
  </si>
  <si>
    <t>クロワカモメ</t>
  </si>
  <si>
    <t>ケアシノスリ</t>
  </si>
  <si>
    <t>ケイマフリ</t>
  </si>
  <si>
    <t>ケリ</t>
  </si>
  <si>
    <t>ケワタガモ</t>
  </si>
  <si>
    <t>コアオアシシギ</t>
  </si>
  <si>
    <t>コアカゲラ</t>
  </si>
  <si>
    <t>コアジサシ</t>
  </si>
  <si>
    <t>コアホウドリ</t>
  </si>
  <si>
    <t>コイカル</t>
  </si>
  <si>
    <t>ゴイサギ</t>
  </si>
  <si>
    <t>コウカンチョウ</t>
  </si>
  <si>
    <t>コウノトリ</t>
  </si>
  <si>
    <t>コウミスズメ</t>
  </si>
  <si>
    <t>コウミツバメ</t>
  </si>
  <si>
    <t>コウライアイサ</t>
  </si>
  <si>
    <t>コウライウグイス</t>
  </si>
  <si>
    <t>コオバシギ</t>
  </si>
  <si>
    <t>コオリガモ</t>
  </si>
  <si>
    <t>コガモ</t>
  </si>
  <si>
    <t>コガラ</t>
  </si>
  <si>
    <t>コキアシシギ</t>
  </si>
  <si>
    <t>コクガン</t>
  </si>
  <si>
    <t>コクマルガラス</t>
  </si>
  <si>
    <t>コグンカンドリ</t>
  </si>
  <si>
    <t>コケワタガモ</t>
  </si>
  <si>
    <t>コサギ</t>
  </si>
  <si>
    <t>コサメビタキ</t>
  </si>
  <si>
    <t>コシジロキンパラ</t>
  </si>
  <si>
    <t>コシアカツバメ</t>
  </si>
  <si>
    <t>コシギ</t>
  </si>
  <si>
    <t>ゴシキヒワ</t>
  </si>
  <si>
    <t>コシジロアジサシ</t>
  </si>
  <si>
    <t>コシジロイソヒヨドリ</t>
  </si>
  <si>
    <t>コシジロウミツバメ</t>
  </si>
  <si>
    <t>コシャクシギ</t>
  </si>
  <si>
    <t>ゴジュウカラ</t>
  </si>
  <si>
    <t>コジュケイ</t>
  </si>
  <si>
    <t>コジュリン</t>
  </si>
  <si>
    <t>コスズガモ</t>
  </si>
  <si>
    <t>コチドリ</t>
  </si>
  <si>
    <t>コチャバラオオルリ</t>
  </si>
  <si>
    <t>コチョウゲンボウ</t>
  </si>
  <si>
    <t>コノドジロムシクイ</t>
  </si>
  <si>
    <t>コノハズク</t>
  </si>
  <si>
    <t>コハクチョウ</t>
  </si>
  <si>
    <t>コバシウミスズメ</t>
  </si>
  <si>
    <t>コバシチドリ</t>
  </si>
  <si>
    <t>ゴビズキンカモメ</t>
  </si>
  <si>
    <t>コヒバリ</t>
  </si>
  <si>
    <t>コブガモ</t>
  </si>
  <si>
    <t>コブハクチョウ</t>
  </si>
  <si>
    <t>コベニヒワ</t>
  </si>
  <si>
    <t>コホオアカ</t>
  </si>
  <si>
    <t>コマドリ</t>
  </si>
  <si>
    <t>ゴマフスズメ</t>
  </si>
  <si>
    <t>コマミジロタヒバリ</t>
  </si>
  <si>
    <t>コミズナギドリ</t>
  </si>
  <si>
    <t>コミミズク</t>
  </si>
  <si>
    <t>コムクドリ</t>
  </si>
  <si>
    <t>コモンシギ</t>
  </si>
  <si>
    <t>コヨシキリ</t>
  </si>
  <si>
    <t>コリンウズラ</t>
  </si>
  <si>
    <t>コルリ</t>
  </si>
  <si>
    <t>調査シーズン</t>
    <rPh sb="0" eb="2">
      <t>チョウサ</t>
    </rPh>
    <phoneticPr fontId="3"/>
  </si>
  <si>
    <t>視認</t>
    <rPh sb="0" eb="2">
      <t>シニン</t>
    </rPh>
    <phoneticPr fontId="3"/>
  </si>
  <si>
    <t>地鳴き</t>
    <rPh sb="0" eb="1">
      <t>ジ</t>
    </rPh>
    <rPh sb="1" eb="2">
      <t>ナ</t>
    </rPh>
    <phoneticPr fontId="3"/>
  </si>
  <si>
    <t>○</t>
  </si>
  <si>
    <t>反復数通番</t>
    <rPh sb="0" eb="2">
      <t>ハンプク</t>
    </rPh>
    <rPh sb="2" eb="3">
      <t>スウ</t>
    </rPh>
    <rPh sb="3" eb="5">
      <t>ツウバン</t>
    </rPh>
    <phoneticPr fontId="3"/>
  </si>
  <si>
    <t>カラスに追われていた</t>
    <rPh sb="4" eb="5">
      <t>オ</t>
    </rPh>
    <phoneticPr fontId="3"/>
  </si>
  <si>
    <t>成鳥</t>
    <rPh sb="0" eb="2">
      <t>セイチョウ</t>
    </rPh>
    <phoneticPr fontId="3"/>
  </si>
  <si>
    <t>ほか参加者名</t>
    <rPh sb="2" eb="5">
      <t>サンカシャ</t>
    </rPh>
    <rPh sb="5" eb="6">
      <t>メイ</t>
    </rPh>
    <phoneticPr fontId="3"/>
  </si>
  <si>
    <t>コンヒタキ</t>
  </si>
  <si>
    <t>サカツラガン</t>
  </si>
  <si>
    <t>サケイ</t>
  </si>
  <si>
    <t>ササゴイ</t>
  </si>
  <si>
    <t>サシバ</t>
  </si>
  <si>
    <t>サバクヒタキ</t>
  </si>
  <si>
    <t>サメビタキ</t>
  </si>
  <si>
    <t>サルハマシギ</t>
  </si>
  <si>
    <t>サンカノゴイ</t>
  </si>
  <si>
    <t>サンコウチョウ</t>
  </si>
  <si>
    <t>サンショウクイ</t>
  </si>
  <si>
    <t>シジュウカラ</t>
  </si>
  <si>
    <t>シジュウカラガン</t>
  </si>
  <si>
    <t>シノリガモ</t>
  </si>
  <si>
    <t>シベリアオオハシシギ</t>
  </si>
  <si>
    <t>シベリアジュリン</t>
  </si>
  <si>
    <t>シベリアセンニュウ</t>
  </si>
  <si>
    <t>シベリアムクドリ</t>
  </si>
  <si>
    <t>シベリアヨシキリ</t>
  </si>
  <si>
    <t>シマアオジ</t>
  </si>
  <si>
    <t>シマアジ</t>
  </si>
  <si>
    <t>シマキンパラ</t>
  </si>
  <si>
    <t>シマクイナ</t>
  </si>
  <si>
    <t>シマゴマ</t>
  </si>
  <si>
    <t>シマセンニュウ</t>
  </si>
  <si>
    <t>シマノジコ</t>
  </si>
  <si>
    <t>シマフクロウ</t>
  </si>
  <si>
    <t>シメ</t>
  </si>
  <si>
    <t>ジュウイチ</t>
  </si>
  <si>
    <t>ショウドウツバメ</t>
  </si>
  <si>
    <t>ジョウビタキ</t>
  </si>
  <si>
    <t>シラオネッタイチョウ</t>
  </si>
  <si>
    <t>シラガホオジロ</t>
  </si>
  <si>
    <t>シラコバト</t>
  </si>
  <si>
    <t>シラヒゲウミスズメ</t>
  </si>
  <si>
    <t>シロアジサシ</t>
  </si>
  <si>
    <t>シロエリオオハム</t>
  </si>
  <si>
    <t>シロガシラ</t>
  </si>
  <si>
    <t>シロカモメ</t>
  </si>
  <si>
    <t>シロチドリ</t>
  </si>
  <si>
    <t>シロハヤブサ</t>
  </si>
  <si>
    <t>シロハラ</t>
  </si>
  <si>
    <t>シロハラクイナ</t>
  </si>
  <si>
    <t>シロハラグンカンドリ</t>
  </si>
  <si>
    <t>シロハラコビトウ</t>
  </si>
  <si>
    <t>成鳥</t>
  </si>
  <si>
    <t>シロハラチュウシャクシギ</t>
  </si>
  <si>
    <t>シロハラトウゾクカモメ</t>
  </si>
  <si>
    <t>シロハラホオジロ</t>
  </si>
  <si>
    <t>シロハラミズナギドリ</t>
  </si>
  <si>
    <t>シロビタイジョウビタキ</t>
  </si>
  <si>
    <t>シロフクロウ</t>
  </si>
  <si>
    <t>ズアオアトリ</t>
  </si>
  <si>
    <t>ズアオホオジロ</t>
  </si>
  <si>
    <t>ズアカアオバト</t>
  </si>
  <si>
    <t>ズグロカモメ</t>
  </si>
  <si>
    <t>ズグロチャキンチョウ</t>
  </si>
  <si>
    <t>ズグロミゾゴイ</t>
  </si>
  <si>
    <t>ズグロヤイロチョウ</t>
  </si>
  <si>
    <t>スズガモ</t>
  </si>
  <si>
    <t>スズメ</t>
  </si>
  <si>
    <t>セアカジョウビタキ</t>
  </si>
  <si>
    <t>セアカモズ</t>
  </si>
  <si>
    <t>セイケイ</t>
  </si>
  <si>
    <t>セイタカシギ</t>
  </si>
  <si>
    <t>セキセイインコ</t>
  </si>
  <si>
    <t>セグロアジサシ</t>
  </si>
  <si>
    <t>セグロカッコウ</t>
  </si>
  <si>
    <t>セグロカモメ</t>
  </si>
  <si>
    <t>セグロサバクヒタキ</t>
  </si>
  <si>
    <t>セグロセキレイ</t>
  </si>
  <si>
    <t>セグロミズナギドリ</t>
  </si>
  <si>
    <t>セジロタヒバリ</t>
  </si>
  <si>
    <t>セッカ</t>
  </si>
  <si>
    <t>セボシカンムリガラ</t>
  </si>
  <si>
    <t>センダイムシクイ</t>
  </si>
  <si>
    <t>ゾウゲカモメ</t>
  </si>
  <si>
    <t>ソウシチョウ</t>
  </si>
  <si>
    <t>ソデグロヅル</t>
  </si>
  <si>
    <t>ソリハシシギ</t>
  </si>
  <si>
    <t>ソリハシセイタカシギ</t>
  </si>
  <si>
    <t>ダイサギ</t>
  </si>
  <si>
    <t>ダイシャクシギ</t>
  </si>
  <si>
    <t>ダイゼン</t>
  </si>
  <si>
    <t>タイワンショウドウツバメ</t>
  </si>
  <si>
    <t>タイワンヒバリ</t>
  </si>
  <si>
    <t>タカサゴクロサギ</t>
  </si>
  <si>
    <t>タカサゴモズ</t>
  </si>
  <si>
    <t>タカブシギ</t>
  </si>
  <si>
    <t>タゲリ</t>
  </si>
  <si>
    <t>タシギ</t>
  </si>
  <si>
    <t>タヒバリ</t>
  </si>
  <si>
    <t>タマシギ</t>
  </si>
  <si>
    <t>ダルマインコ</t>
  </si>
  <si>
    <t>ダルマエナガ</t>
  </si>
  <si>
    <t>タンチョウ</t>
  </si>
  <si>
    <t>チゴハヤブサ</t>
  </si>
  <si>
    <t>チゴモズ</t>
  </si>
  <si>
    <t>チシマウガラス</t>
  </si>
  <si>
    <t>チシマシギ</t>
  </si>
  <si>
    <t>チフチャフ</t>
  </si>
  <si>
    <t>チャエリカンムリチメドリ</t>
  </si>
  <si>
    <t>チャガシラカモメ</t>
  </si>
  <si>
    <t>チャガシラヒメドリ</t>
  </si>
  <si>
    <t>チャキンチョウ</t>
  </si>
  <si>
    <t>チャバラアカゲラ</t>
  </si>
  <si>
    <t>チャバラオオルリ</t>
  </si>
  <si>
    <t>チュウサギ</t>
  </si>
  <si>
    <t>チュウジシギ</t>
  </si>
  <si>
    <t>チュウシャクシギ</t>
  </si>
  <si>
    <t>チュウヒ</t>
  </si>
  <si>
    <t>チョウゲンボウ</t>
  </si>
  <si>
    <t>本サイトの調査では初確認！！！</t>
    <rPh sb="0" eb="1">
      <t>ホン</t>
    </rPh>
    <rPh sb="5" eb="7">
      <t>チョウサ</t>
    </rPh>
    <rPh sb="9" eb="10">
      <t>ハツ</t>
    </rPh>
    <rPh sb="10" eb="12">
      <t>カクニン</t>
    </rPh>
    <phoneticPr fontId="3"/>
  </si>
  <si>
    <t>幼鳥</t>
  </si>
  <si>
    <t>チョウセンウグイス</t>
  </si>
  <si>
    <t>チョウセンメジロ</t>
  </si>
  <si>
    <t>ツクシガモ</t>
  </si>
  <si>
    <t>ツグミ</t>
  </si>
  <si>
    <t>ツツドリ</t>
  </si>
  <si>
    <t>ツノメドリ</t>
  </si>
  <si>
    <t>ツバメ</t>
  </si>
  <si>
    <t>ツバメチドリ</t>
  </si>
  <si>
    <t>ツミ</t>
  </si>
  <si>
    <t>ツメナガセキレイ</t>
  </si>
  <si>
    <t>ツメナガホオジロ</t>
  </si>
  <si>
    <t>ツリスガラ</t>
  </si>
  <si>
    <t>ツルクイナ</t>
  </si>
  <si>
    <t>ツルシギ</t>
  </si>
  <si>
    <t>トウゾクカモメ</t>
  </si>
  <si>
    <t>トウネン</t>
  </si>
  <si>
    <t>トキ</t>
  </si>
  <si>
    <t>トビ</t>
  </si>
  <si>
    <t>トモエガモ</t>
  </si>
  <si>
    <t>トラツグミ</t>
  </si>
  <si>
    <t>トラフズク</t>
  </si>
  <si>
    <t>ナキイスカ</t>
  </si>
  <si>
    <t>ナキハクチョウ</t>
  </si>
  <si>
    <t>ナベコウ</t>
  </si>
  <si>
    <t>ナベヅル</t>
  </si>
  <si>
    <t>ナンキンオシ</t>
  </si>
  <si>
    <t>ナンヨウショウビン</t>
  </si>
  <si>
    <t>ナンヨウマミジロアジサシ</t>
  </si>
  <si>
    <t>ニシイワツバメ</t>
  </si>
  <si>
    <t>ニシコクマルガラス</t>
  </si>
  <si>
    <t>ニシセグロカモメ</t>
  </si>
  <si>
    <t>ニュウナイスズメ</t>
  </si>
  <si>
    <t>ノガン</t>
  </si>
  <si>
    <t>ノグチゲラ</t>
  </si>
  <si>
    <t>ノゴマ</t>
  </si>
  <si>
    <t>ノジコ</t>
  </si>
  <si>
    <t>ノスリ</t>
  </si>
  <si>
    <t>ノドグロツグミ</t>
  </si>
  <si>
    <t>ノハラツグミ</t>
  </si>
  <si>
    <t>ノビタキ</t>
  </si>
  <si>
    <t>ハイイロアジサシ</t>
  </si>
  <si>
    <t>ハイイロウミツバメ</t>
  </si>
  <si>
    <t>ハイイロオウチュウ</t>
  </si>
  <si>
    <t>ハイイロガン</t>
  </si>
  <si>
    <t>ハイイロチュウヒ</t>
  </si>
  <si>
    <t>ハイイロハッカ</t>
  </si>
  <si>
    <t>ハイイロヒレアシシギ</t>
  </si>
  <si>
    <t>ハイイロペリカン</t>
  </si>
  <si>
    <t>ハイイロミズナギドリ</t>
  </si>
  <si>
    <t>ハイタカ</t>
  </si>
  <si>
    <t>ハギマシコ</t>
  </si>
  <si>
    <t>ハクガン</t>
  </si>
  <si>
    <t>ハクセキレイ</t>
  </si>
  <si>
    <t>ハグロシロハラミズナギドリ</t>
  </si>
  <si>
    <t>ハシグロアビ</t>
  </si>
  <si>
    <t>ハシグロクロハラアジサシ</t>
  </si>
  <si>
    <t>ハシグロヒタキ</t>
  </si>
  <si>
    <t>ハシジロアビ</t>
  </si>
  <si>
    <t>ハシビロガモ</t>
  </si>
  <si>
    <t>ハシブトアジサシ</t>
  </si>
  <si>
    <t>ハシブトウミガラス</t>
  </si>
  <si>
    <t>ハシブトオオヨシキリ</t>
  </si>
  <si>
    <t>ハシブトガラ</t>
  </si>
  <si>
    <t>ハシブトガラス</t>
  </si>
  <si>
    <t>ハシブトゴイ</t>
  </si>
  <si>
    <t>ハシボソカモメ</t>
  </si>
  <si>
    <t>ハシボソガラス</t>
  </si>
  <si>
    <t>ハシボソミズナギドリ</t>
  </si>
  <si>
    <t>ハジロカイツブリ</t>
  </si>
  <si>
    <t>参考記録。池の奥に移動して見えなくなった。</t>
    <rPh sb="0" eb="2">
      <t>サンコウ</t>
    </rPh>
    <rPh sb="2" eb="4">
      <t>キロク</t>
    </rPh>
    <rPh sb="5" eb="6">
      <t>イケ</t>
    </rPh>
    <rPh sb="7" eb="8">
      <t>オク</t>
    </rPh>
    <rPh sb="9" eb="11">
      <t>イドウ</t>
    </rPh>
    <rPh sb="13" eb="14">
      <t>ミ</t>
    </rPh>
    <phoneticPr fontId="3"/>
  </si>
  <si>
    <t>ハジロクロハラアジサシ</t>
  </si>
  <si>
    <t>ハジロコチドリ</t>
  </si>
  <si>
    <t>ハジロミズナギドリ</t>
  </si>
  <si>
    <t>ハチクイ</t>
  </si>
  <si>
    <t>ハチクマ</t>
  </si>
  <si>
    <t>ハッカチョウ</t>
  </si>
  <si>
    <t>ハマシギ</t>
  </si>
  <si>
    <t>ハマヒバリ</t>
  </si>
  <si>
    <t>ハヤブサ</t>
  </si>
  <si>
    <t>バライロムクドリ</t>
  </si>
  <si>
    <t>ハリオアマツバメ</t>
  </si>
  <si>
    <t>ハリオシギ</t>
  </si>
  <si>
    <t>ハワイシロハラミズナギドリ</t>
  </si>
  <si>
    <t>バン</t>
  </si>
  <si>
    <t>バンケン</t>
  </si>
  <si>
    <t>ヒガラ</t>
  </si>
  <si>
    <t>ヒクイナ</t>
  </si>
  <si>
    <t>ヒゲガラ</t>
  </si>
  <si>
    <t>ヒシクイ</t>
  </si>
  <si>
    <t>ヒドリガモ</t>
  </si>
  <si>
    <t>ヒバリ</t>
  </si>
  <si>
    <t>ヒバリシギ</t>
  </si>
  <si>
    <t>ヒマラヤアナツバメ</t>
  </si>
  <si>
    <t>ヒメアマツバメ</t>
  </si>
  <si>
    <t>ヒメイソヒヨ</t>
  </si>
  <si>
    <t>ヒメウ</t>
  </si>
  <si>
    <t>ヒメウズラシギ</t>
  </si>
  <si>
    <t>ヒメウタイムシクイ</t>
  </si>
  <si>
    <t>ヒメウミスズメ</t>
  </si>
  <si>
    <t>ヒメカモメ</t>
  </si>
  <si>
    <t>ヒメクイナ</t>
  </si>
  <si>
    <t>ヒメクビワカモメ</t>
  </si>
  <si>
    <t>ヒメクロアジサシ</t>
  </si>
  <si>
    <t>ヒメクロウミツバメ</t>
  </si>
  <si>
    <t>ヒメコウテンシ</t>
  </si>
  <si>
    <t>ヒメシロハラミズナギドリ</t>
  </si>
  <si>
    <t>ヒメチョウゲンボウ</t>
  </si>
  <si>
    <t>ヒメノガン</t>
  </si>
  <si>
    <t>ヒメハジロ</t>
  </si>
  <si>
    <t>ヒメハマシギ</t>
  </si>
  <si>
    <t>ヒメモリバト</t>
  </si>
  <si>
    <t>ヒヨドリ</t>
  </si>
  <si>
    <t>ヒレアシトウネン</t>
  </si>
  <si>
    <t>ヒレンジャク</t>
  </si>
  <si>
    <t>ビロードキンクロ</t>
  </si>
  <si>
    <t>ビンズイ</t>
  </si>
  <si>
    <t>フクロウ</t>
  </si>
  <si>
    <t>フタオビヤナギムシクイ</t>
  </si>
  <si>
    <t>ブッポウソウ</t>
  </si>
  <si>
    <t>フルマカモメ</t>
  </si>
  <si>
    <t>ブンチョウ</t>
  </si>
  <si>
    <t>ヘキチョウ</t>
  </si>
  <si>
    <t>ベニアジサシ</t>
  </si>
  <si>
    <t>ベニスズメ</t>
  </si>
  <si>
    <t>ベニバト</t>
  </si>
  <si>
    <t>ベニヒワ</t>
  </si>
  <si>
    <t>ベニマシコ</t>
  </si>
  <si>
    <t>全体の備考</t>
    <rPh sb="0" eb="2">
      <t>ゼンタイ</t>
    </rPh>
    <rPh sb="3" eb="5">
      <t>ビコウ</t>
    </rPh>
    <phoneticPr fontId="3"/>
  </si>
  <si>
    <t>区間の備考</t>
    <rPh sb="0" eb="2">
      <t>クカン</t>
    </rPh>
    <rPh sb="3" eb="5">
      <t>ビコウ</t>
    </rPh>
    <phoneticPr fontId="3"/>
  </si>
  <si>
    <t>?
sp.</t>
    <phoneticPr fontId="3"/>
  </si>
  <si>
    <t>範囲外</t>
    <rPh sb="0" eb="3">
      <t>ハンイガイ</t>
    </rPh>
    <phoneticPr fontId="3"/>
  </si>
  <si>
    <t>ヘラサギ</t>
  </si>
  <si>
    <t>ヘラシギ</t>
  </si>
  <si>
    <t>ベンガルアジサシ</t>
  </si>
  <si>
    <t>ホイグリンカモメ</t>
  </si>
  <si>
    <t>ホウオウジャク</t>
  </si>
  <si>
    <t>ホウコウチョウ</t>
  </si>
  <si>
    <t>ホウロクシギ</t>
  </si>
  <si>
    <t>ホオアカ</t>
  </si>
  <si>
    <t>ホオジロ</t>
  </si>
  <si>
    <t>ホオジロガモ</t>
  </si>
  <si>
    <t>ホオジロムクドリ</t>
  </si>
  <si>
    <t>ホシガラス</t>
  </si>
  <si>
    <t>ホシハジロ</t>
  </si>
  <si>
    <t>ホシムクドリ</t>
  </si>
  <si>
    <t>ホトトギス</t>
  </si>
  <si>
    <t>ボナパルトカモメ</t>
  </si>
  <si>
    <t>ホンケワタガモ</t>
  </si>
  <si>
    <t>ホンセイインコ</t>
  </si>
  <si>
    <t>マガモ</t>
  </si>
  <si>
    <t>マガン</t>
  </si>
  <si>
    <t>マキノセンニュウ</t>
  </si>
  <si>
    <t>マキバタヒバリ</t>
  </si>
  <si>
    <t>マダラウミスズメ</t>
  </si>
  <si>
    <t>マダラシロハラミズナギドリ</t>
  </si>
  <si>
    <t>マダラチュウヒ</t>
  </si>
  <si>
    <t>マダラヒタキ</t>
  </si>
  <si>
    <t>マダラフルマカモメ</t>
  </si>
  <si>
    <t>A</t>
  </si>
  <si>
    <t>B</t>
  </si>
  <si>
    <t>C</t>
  </si>
  <si>
    <t>マナヅル</t>
  </si>
  <si>
    <t>マヒワ</t>
  </si>
  <si>
    <t>マミジロ</t>
  </si>
  <si>
    <t>マミジロアジサシ</t>
  </si>
  <si>
    <t>マミジロキビタキ</t>
  </si>
  <si>
    <t>マミジロクイナ</t>
  </si>
  <si>
    <t>マミジロタヒバリ</t>
  </si>
  <si>
    <t>カラス類</t>
    <rPh sb="3" eb="4">
      <t>ルイ</t>
    </rPh>
    <phoneticPr fontId="3"/>
  </si>
  <si>
    <t>時間外</t>
    <rPh sb="0" eb="3">
      <t>ジカンガイ</t>
    </rPh>
    <phoneticPr fontId="3"/>
  </si>
  <si>
    <t>休憩中に目撃</t>
    <rPh sb="0" eb="3">
      <t>キュウケイチュウ</t>
    </rPh>
    <rPh sb="4" eb="6">
      <t>モクゲキ</t>
    </rPh>
    <phoneticPr fontId="3"/>
  </si>
  <si>
    <t>上空を通過</t>
    <rPh sb="0" eb="2">
      <t>ジョウクウ</t>
    </rPh>
    <rPh sb="3" eb="5">
      <t>ツウカ</t>
    </rPh>
    <phoneticPr fontId="3"/>
  </si>
  <si>
    <t>マミジロノビタキ</t>
  </si>
  <si>
    <t>マミチャジナイ</t>
  </si>
  <si>
    <t>ミカヅキシマアジ</t>
  </si>
  <si>
    <t>ミカドガン</t>
  </si>
  <si>
    <t>ミコアイサ</t>
  </si>
  <si>
    <t>ミサゴ</t>
  </si>
  <si>
    <t>ミゾゴイ</t>
  </si>
  <si>
    <t>ミソサザイ</t>
  </si>
  <si>
    <t>ミツユビカモメ</t>
  </si>
  <si>
    <t>ミドリカラスモドキ</t>
  </si>
  <si>
    <t>ミドリツバメ</t>
  </si>
  <si>
    <t>ミナミオナガミズナギドリ</t>
  </si>
  <si>
    <t>ミナミメンフクロウ</t>
  </si>
  <si>
    <t>ミフウズラ</t>
  </si>
  <si>
    <t>ミミカイツブリ</t>
  </si>
  <si>
    <t>ミヤコショウビン</t>
  </si>
  <si>
    <t>ミヤコドリ</t>
  </si>
  <si>
    <t>ミヤマガラス</t>
  </si>
  <si>
    <t>ミヤマシトド</t>
  </si>
  <si>
    <t>ミヤマヒタキ</t>
  </si>
  <si>
    <t>ミヤマホオジロ</t>
  </si>
  <si>
    <t>ミユビゲラ</t>
  </si>
  <si>
    <t>ミユビシギ</t>
  </si>
  <si>
    <t>ムギマキ</t>
  </si>
  <si>
    <t>ムジセッカ</t>
  </si>
  <si>
    <t>ムナグロ</t>
  </si>
  <si>
    <t>ムナフシロハラミズナギドリ</t>
  </si>
  <si>
    <t>ムネアカタヒバリ</t>
  </si>
  <si>
    <t>ムラサキサギ</t>
  </si>
  <si>
    <t>メジロガモ</t>
  </si>
  <si>
    <t>メダイチドリ</t>
  </si>
  <si>
    <t>メボソムシクイ</t>
  </si>
  <si>
    <t>メリケンキアシシギ</t>
  </si>
  <si>
    <t>メンハタオリドリ</t>
  </si>
  <si>
    <t>モモイロペリカン</t>
  </si>
  <si>
    <t>モリツバメ</t>
  </si>
  <si>
    <t>モリハッカ</t>
  </si>
  <si>
    <t>モリムシクイ</t>
  </si>
  <si>
    <t>ヤイロチョウ</t>
  </si>
  <si>
    <t>ヤツガシラ</t>
  </si>
  <si>
    <t>ヤドリギツグミ</t>
  </si>
  <si>
    <t>ヤナギムシクイ</t>
  </si>
  <si>
    <t>ヤブサメ</t>
  </si>
  <si>
    <t>ヤマガラ</t>
  </si>
  <si>
    <t>群れ。10～15羽程度</t>
    <rPh sb="0" eb="1">
      <t>ム</t>
    </rPh>
    <rPh sb="8" eb="9">
      <t>ワ</t>
    </rPh>
    <rPh sb="9" eb="11">
      <t>テイド</t>
    </rPh>
    <phoneticPr fontId="3"/>
  </si>
  <si>
    <t>ヤマゲラ</t>
  </si>
  <si>
    <t>ヤマザキヒタキ</t>
  </si>
  <si>
    <t>ヤマシギ</t>
  </si>
  <si>
    <t>ヤマショウビン</t>
  </si>
  <si>
    <t>ヤマセミ</t>
  </si>
  <si>
    <t>ヤマドリ</t>
  </si>
  <si>
    <t>ヤマヒバリ</t>
  </si>
  <si>
    <t>ヤマムスメ</t>
  </si>
  <si>
    <t>ヤンバルクイナ</t>
  </si>
  <si>
    <t>ユキホオジロ</t>
  </si>
  <si>
    <t>ユリカモメ</t>
  </si>
  <si>
    <t>ヨーロッパコマドリ</t>
  </si>
  <si>
    <t>ヨーロッパチュウヒ</t>
  </si>
  <si>
    <t>ヨーロッパトウネン</t>
  </si>
  <si>
    <t>ヨーロッパビンズイ</t>
  </si>
  <si>
    <t>ヨシガモ</t>
  </si>
  <si>
    <t>ヨシゴイ</t>
  </si>
  <si>
    <t>ヨタカ</t>
  </si>
  <si>
    <t>ライチョウ</t>
  </si>
  <si>
    <t>リュウキュウガモ</t>
  </si>
  <si>
    <t>リュウキュウカラスバト</t>
  </si>
  <si>
    <t>リュウキュウコノハズク</t>
  </si>
  <si>
    <t>リュウキュウツバメ</t>
  </si>
  <si>
    <t>リュウキュウヨシゴイ</t>
  </si>
  <si>
    <t>ルリカケス</t>
  </si>
  <si>
    <t>ルリガラ</t>
  </si>
  <si>
    <t>ルリビタキ</t>
  </si>
  <si>
    <t>レンカク</t>
  </si>
  <si>
    <t>レンジャクノジコ</t>
  </si>
  <si>
    <t>ワキアカツグミ</t>
  </si>
  <si>
    <t>ワシカモメ</t>
  </si>
  <si>
    <t>ワシミミズク</t>
  </si>
  <si>
    <t>ワタリアホウドリ</t>
  </si>
  <si>
    <t>ワタリガラス</t>
  </si>
  <si>
    <t>ワライカモメ</t>
  </si>
  <si>
    <t>アビ科</t>
  </si>
  <si>
    <t>カイツブリ科</t>
  </si>
  <si>
    <t>アホウドリ科</t>
  </si>
  <si>
    <t>ミズナギドリ科</t>
  </si>
  <si>
    <t>ウミツバメ科</t>
  </si>
  <si>
    <t>ネッタイチョウ科</t>
  </si>
  <si>
    <t>ペリカン科</t>
  </si>
  <si>
    <t>カツオドリ科</t>
  </si>
  <si>
    <t>ウ科</t>
  </si>
  <si>
    <t>グンカンドリ科</t>
  </si>
  <si>
    <t>サギ科</t>
  </si>
  <si>
    <t>コウノトリ科</t>
  </si>
  <si>
    <t>トキ科</t>
  </si>
  <si>
    <t>カモ科</t>
  </si>
  <si>
    <t>タカ科</t>
  </si>
  <si>
    <t>ハヤブサ科</t>
  </si>
  <si>
    <t>ライチョウ科</t>
  </si>
  <si>
    <t>キジ科</t>
  </si>
  <si>
    <t>ミフウズラ科</t>
  </si>
  <si>
    <t>ツル科</t>
  </si>
  <si>
    <t>クイナ科</t>
  </si>
  <si>
    <t>ノガン科</t>
  </si>
  <si>
    <t>レンカク科</t>
  </si>
  <si>
    <t>タマシギ科</t>
  </si>
  <si>
    <t>ミヤコドリ科</t>
  </si>
  <si>
    <t>チドリ科</t>
  </si>
  <si>
    <t>シギ科</t>
  </si>
  <si>
    <t>セイタカシギ科</t>
  </si>
  <si>
    <t>ヒレアシシギ科</t>
  </si>
  <si>
    <t>ツバメチドリ科</t>
  </si>
  <si>
    <t>トウゾクカモメ科</t>
  </si>
  <si>
    <t>カモメ科</t>
  </si>
  <si>
    <t>ウミスズメ科</t>
  </si>
  <si>
    <t>サケイ科</t>
  </si>
  <si>
    <t>ハト科</t>
  </si>
  <si>
    <t>カッコウ科</t>
  </si>
  <si>
    <t>フクロウ科</t>
  </si>
  <si>
    <t>ヨタカ科</t>
  </si>
  <si>
    <t>アマツバメ科</t>
  </si>
  <si>
    <t>カワセミ科</t>
  </si>
  <si>
    <t>ハチクイ科</t>
  </si>
  <si>
    <t>ブッポウソウ科</t>
  </si>
  <si>
    <t>ヤツガシラ科</t>
  </si>
  <si>
    <t>キツツキ科</t>
  </si>
  <si>
    <t>ヤイロチョウ科</t>
  </si>
  <si>
    <t>ヒバリ科</t>
  </si>
  <si>
    <t>ツバメ科</t>
  </si>
  <si>
    <t>セキレイ科</t>
  </si>
  <si>
    <t>サンショウクイ科</t>
  </si>
  <si>
    <t>ヒヨドリ科</t>
  </si>
  <si>
    <t>モズ科</t>
  </si>
  <si>
    <t>レンジャク科</t>
  </si>
  <si>
    <t>カワガラス科</t>
  </si>
  <si>
    <t>ミソサザイ科</t>
  </si>
  <si>
    <t>イワヒバリ科</t>
  </si>
  <si>
    <t>ツグミ科</t>
  </si>
  <si>
    <t>チメドリ科</t>
  </si>
  <si>
    <t>ウグイス科</t>
  </si>
  <si>
    <t>ヒタキ科</t>
  </si>
  <si>
    <t>カササギヒタキ科</t>
  </si>
  <si>
    <t>エナガ科</t>
  </si>
  <si>
    <t>ツリスガラ科</t>
  </si>
  <si>
    <t>シジュウカラ科</t>
  </si>
  <si>
    <t>ゴジュウカラ科</t>
  </si>
  <si>
    <t>キバシリ科</t>
  </si>
  <si>
    <t>メジロ科</t>
  </si>
  <si>
    <t>ミツスイ科</t>
  </si>
  <si>
    <t>ホオジロ科</t>
  </si>
  <si>
    <t>アトリ科</t>
  </si>
  <si>
    <t>ハタオリドリ科</t>
  </si>
  <si>
    <t>ムクドリ科</t>
  </si>
  <si>
    <t>コウライウグイス科</t>
  </si>
  <si>
    <t>モリツバメ科</t>
  </si>
  <si>
    <t>カラス科</t>
  </si>
  <si>
    <t>カモ類</t>
  </si>
  <si>
    <t>ガン類</t>
  </si>
  <si>
    <t>ハクチョウ類</t>
  </si>
  <si>
    <t>小型カモメ類</t>
  </si>
  <si>
    <t>大型カモメ類</t>
  </si>
  <si>
    <t>シギチドリ類</t>
  </si>
  <si>
    <t>ジシギ類</t>
  </si>
  <si>
    <t>ワシタカ類</t>
  </si>
  <si>
    <t>ハイタカ類</t>
  </si>
  <si>
    <t>ツグミ類</t>
  </si>
  <si>
    <t>小型ツグミ類</t>
  </si>
  <si>
    <t>大型ツグミ類</t>
  </si>
  <si>
    <t>カラ類</t>
  </si>
  <si>
    <t>ムシクイ類</t>
  </si>
  <si>
    <t>カラス類</t>
  </si>
  <si>
    <t>?</t>
  </si>
  <si>
    <t>+</t>
  </si>
  <si>
    <t>備考</t>
    <rPh sb="0" eb="2">
      <t>ビコウ</t>
    </rPh>
    <phoneticPr fontId="3"/>
  </si>
  <si>
    <t>天候</t>
    <rPh sb="0" eb="2">
      <t>テンコウ</t>
    </rPh>
    <phoneticPr fontId="3"/>
  </si>
  <si>
    <t>サイト名</t>
    <rPh sb="3" eb="4">
      <t>メイ</t>
    </rPh>
    <phoneticPr fontId="3"/>
  </si>
  <si>
    <t>調査時間</t>
    <rPh sb="0" eb="2">
      <t>チョウサ</t>
    </rPh>
    <rPh sb="2" eb="4">
      <t>ジカン</t>
    </rPh>
    <phoneticPr fontId="3"/>
  </si>
  <si>
    <t>繁殖行動</t>
    <rPh sb="0" eb="2">
      <t>ハンショク</t>
    </rPh>
    <rPh sb="2" eb="4">
      <t>コウドウ</t>
    </rPh>
    <phoneticPr fontId="3"/>
  </si>
  <si>
    <t>観察事項</t>
    <rPh sb="0" eb="2">
      <t>カンサツ</t>
    </rPh>
    <rPh sb="2" eb="4">
      <t>ジコウ</t>
    </rPh>
    <phoneticPr fontId="3"/>
  </si>
  <si>
    <t>キジバト</t>
  </si>
  <si>
    <t>コゲラ</t>
  </si>
  <si>
    <t>ムクドリ</t>
  </si>
  <si>
    <t>カシラダカ</t>
  </si>
  <si>
    <t>アオジ</t>
  </si>
  <si>
    <t>モズ</t>
  </si>
  <si>
    <t>メジロ</t>
  </si>
  <si>
    <t>巣材運び</t>
  </si>
  <si>
    <t>区間の環境</t>
    <rPh sb="3" eb="5">
      <t>カンキョウ</t>
    </rPh>
    <phoneticPr fontId="3"/>
  </si>
  <si>
    <t>アイスランドカモメ</t>
  </si>
  <si>
    <t>アオアシシギ</t>
  </si>
  <si>
    <t>アオゲラ</t>
  </si>
  <si>
    <t>アオサギ</t>
  </si>
  <si>
    <t>アオシギ</t>
  </si>
  <si>
    <t>アオショウビン</t>
  </si>
  <si>
    <t>アオツラカツオドリ</t>
  </si>
  <si>
    <t>アオバズク</t>
  </si>
  <si>
    <t>アオバト</t>
  </si>
  <si>
    <t>アカアシカツオドリ</t>
  </si>
  <si>
    <t>アカアシシギ</t>
  </si>
  <si>
    <t>アカアシチョウゲンボウ</t>
  </si>
  <si>
    <t>アカアシミズナギドリ</t>
  </si>
  <si>
    <t>アカアシミツユビカモメ</t>
  </si>
  <si>
    <t>アカエリカイツブリ</t>
  </si>
  <si>
    <t>アカエリヒレアシシギ</t>
  </si>
  <si>
    <t>アカオネッタイチョウ</t>
  </si>
  <si>
    <t>アカガシラサギ</t>
  </si>
  <si>
    <t>アカゲラ</t>
  </si>
  <si>
    <t>アカコッコ</t>
  </si>
  <si>
    <t>アカショウビン</t>
  </si>
  <si>
    <t>アカツクシガモ</t>
  </si>
  <si>
    <t>アカノドカルガモ</t>
  </si>
  <si>
    <t>アカハシハジロ</t>
  </si>
  <si>
    <t>アカハジロ</t>
  </si>
  <si>
    <t>アカハラ</t>
  </si>
  <si>
    <t>アカハラダカ</t>
  </si>
  <si>
    <t>アカヒゲ</t>
  </si>
  <si>
    <t>アカマシコ</t>
  </si>
  <si>
    <t>アカモズ</t>
  </si>
  <si>
    <t>アサクラサンショウクイ</t>
  </si>
  <si>
    <t>アジサシ</t>
  </si>
  <si>
    <t>アシナガウミツバメ</t>
  </si>
  <si>
    <t>アシナガシギ</t>
  </si>
  <si>
    <t>アトリ</t>
  </si>
  <si>
    <t>アナドリ</t>
  </si>
  <si>
    <t>アネハヅル</t>
  </si>
  <si>
    <t>アビ</t>
  </si>
  <si>
    <t>アホウドリ</t>
  </si>
  <si>
    <t>アマサギ</t>
  </si>
  <si>
    <t>アマツバメ</t>
  </si>
  <si>
    <t>アマミヤマシギ</t>
  </si>
  <si>
    <t>アメリカウズラシギ</t>
  </si>
  <si>
    <t>アメリカオオハシシギ</t>
  </si>
  <si>
    <t>アメリカガモ</t>
  </si>
  <si>
    <t>アメリカズグロカモメ</t>
  </si>
  <si>
    <t>アメリカタヒバリ</t>
  </si>
  <si>
    <t>アメリカヒドリ</t>
  </si>
  <si>
    <t>アメリカヒレアシシギ</t>
  </si>
  <si>
    <t>アメリカホシハジロ</t>
  </si>
  <si>
    <t>アメリカムナグロ</t>
  </si>
  <si>
    <t>アラナミキンクロ</t>
  </si>
  <si>
    <t>アリスイ</t>
  </si>
  <si>
    <t>イイジマムシクイ</t>
  </si>
  <si>
    <t>イエガラス</t>
  </si>
  <si>
    <t>イエスズメ</t>
  </si>
  <si>
    <t>イカル</t>
  </si>
  <si>
    <t>イカルチドリ</t>
  </si>
  <si>
    <t>イスカ</t>
  </si>
  <si>
    <t>イソシギ</t>
  </si>
  <si>
    <t>イソヒヨドリ</t>
  </si>
  <si>
    <t>イナダヨシキリ</t>
  </si>
  <si>
    <t>イナバヒタキ</t>
  </si>
  <si>
    <t>イヌワシ</t>
  </si>
  <si>
    <t>イワツバメ</t>
  </si>
  <si>
    <t>イワバホオジロ</t>
  </si>
  <si>
    <t>イワヒバリ</t>
  </si>
  <si>
    <t>イワミセキレイ</t>
  </si>
  <si>
    <t>インドガン</t>
  </si>
  <si>
    <t>インドコムクドリ</t>
  </si>
  <si>
    <t>インドハッカ</t>
  </si>
  <si>
    <t>外来種</t>
  </si>
  <si>
    <t>ウィルソンアメリカムシクイ</t>
  </si>
  <si>
    <t>ウグイス</t>
  </si>
  <si>
    <t>ウスヒメシロハラミズナギドリ</t>
  </si>
  <si>
    <t>ウズラ</t>
  </si>
  <si>
    <t>ウズラシギ</t>
  </si>
  <si>
    <t>ウソ</t>
  </si>
  <si>
    <t>ウタツグミ</t>
  </si>
  <si>
    <t>ウチヤマセンニュウ</t>
  </si>
  <si>
    <t>ウトウ</t>
  </si>
  <si>
    <t>ウミアイサ</t>
  </si>
  <si>
    <t>ウミウ</t>
  </si>
  <si>
    <t>ウミオウム</t>
  </si>
  <si>
    <t>ウミガラス</t>
  </si>
  <si>
    <t>ウミスズメ</t>
  </si>
  <si>
    <t>ウミネコ</t>
  </si>
  <si>
    <t>ウミバト</t>
  </si>
  <si>
    <t>エゾセンニュウ</t>
  </si>
  <si>
    <t>エゾビタキ</t>
  </si>
  <si>
    <t>エゾムシクイ</t>
  </si>
  <si>
    <t>エゾライチョウ</t>
  </si>
  <si>
    <t>エトピリカ</t>
  </si>
  <si>
    <t>エトロフウミスズメ</t>
  </si>
  <si>
    <t>エナガ</t>
  </si>
  <si>
    <t>エリグロアジサシ</t>
  </si>
  <si>
    <t>エリマキシギ</t>
  </si>
  <si>
    <t>オウギアイサ</t>
  </si>
  <si>
    <t>オウチュウ</t>
  </si>
  <si>
    <t>オウチュウカッコウ</t>
  </si>
  <si>
    <t>オオアカゲラ</t>
  </si>
  <si>
    <t>オオアジサシ</t>
  </si>
  <si>
    <t>オオカラモズ</t>
  </si>
  <si>
    <t>オオキアシシギ</t>
  </si>
  <si>
    <t>オオクイナ</t>
  </si>
  <si>
    <t>オオグンカンドリ</t>
  </si>
  <si>
    <t>オオコノハズク</t>
  </si>
  <si>
    <t>オオジシギ</t>
  </si>
  <si>
    <t>オオジュウイチ</t>
  </si>
  <si>
    <t>オオジュリン</t>
  </si>
  <si>
    <t>オオシロハラミズナギドリ</t>
  </si>
  <si>
    <t>オオズグロカモメ</t>
  </si>
  <si>
    <t>オーストンウミツバメ</t>
  </si>
  <si>
    <t>オオセグロカモメ</t>
  </si>
  <si>
    <t>オオセッカ</t>
  </si>
  <si>
    <t>オオソリハシシギ</t>
  </si>
  <si>
    <t>オオタカ</t>
  </si>
  <si>
    <t>オオチドリ</t>
  </si>
  <si>
    <t>オオトウゾクカモメ</t>
  </si>
  <si>
    <t>オオノスリ</t>
  </si>
  <si>
    <t>オオハクチョウ</t>
  </si>
  <si>
    <t>オオハシシギ</t>
  </si>
  <si>
    <t>オオハム</t>
  </si>
  <si>
    <t>シロハラかもしれない</t>
  </si>
  <si>
    <t>sp.</t>
  </si>
  <si>
    <t>成鳥／
幼鳥</t>
    <rPh sb="0" eb="2">
      <t>セイチョウ</t>
    </rPh>
    <rPh sb="4" eb="6">
      <t>ヨウチョウ</t>
    </rPh>
    <phoneticPr fontId="3"/>
  </si>
  <si>
    <t>C002</t>
  </si>
  <si>
    <t>C003</t>
  </si>
  <si>
    <t>C004</t>
  </si>
  <si>
    <t>C005</t>
  </si>
  <si>
    <t>C006</t>
  </si>
  <si>
    <t>C007</t>
  </si>
  <si>
    <t>C008</t>
  </si>
  <si>
    <t>C009</t>
  </si>
  <si>
    <t>C010</t>
  </si>
  <si>
    <t>C011</t>
  </si>
  <si>
    <t>C012</t>
  </si>
  <si>
    <t>C013</t>
  </si>
  <si>
    <t>C014</t>
  </si>
  <si>
    <t>C015</t>
  </si>
  <si>
    <t>C016</t>
  </si>
  <si>
    <t>C017</t>
  </si>
  <si>
    <t>C018</t>
  </si>
  <si>
    <t>平岡公園、東部緑地</t>
  </si>
  <si>
    <t>糸井緑地</t>
  </si>
  <si>
    <t>越後沼湿原</t>
  </si>
  <si>
    <t>名駒地区</t>
  </si>
  <si>
    <t>稲美農業用水路調査地</t>
  </si>
  <si>
    <t>青葉山周辺の広瀬川とその支流群</t>
  </si>
  <si>
    <t>波伝谷</t>
  </si>
  <si>
    <t>福島市小鳥の森</t>
  </si>
  <si>
    <t>滑川浜周辺の里地</t>
  </si>
  <si>
    <t>牛久自然観察の森及びその周辺</t>
  </si>
  <si>
    <t>奥山地区</t>
  </si>
  <si>
    <t>ハローウッズ</t>
  </si>
  <si>
    <t>桐生自然観察の森</t>
  </si>
  <si>
    <t>上ノ原</t>
  </si>
  <si>
    <t>奈良新田</t>
  </si>
  <si>
    <t>見沼地域</t>
  </si>
  <si>
    <t>天覧山・多峯主山周辺景観緑地</t>
  </si>
  <si>
    <t>下志津・畔田谷津　中・下流域</t>
  </si>
  <si>
    <t>市野谷の森</t>
  </si>
  <si>
    <t>ほたるの里</t>
  </si>
  <si>
    <t>竜腹寺地区周辺の谷津田と斜面林</t>
  </si>
  <si>
    <t>道場入り周辺の里山</t>
  </si>
  <si>
    <t>東京都立長沼公園</t>
  </si>
  <si>
    <t>長池公園</t>
  </si>
  <si>
    <t>犬目地区</t>
  </si>
  <si>
    <t>木下沢都有保健保安林</t>
  </si>
  <si>
    <t>青梅の杜</t>
  </si>
  <si>
    <t>多摩動物公園内</t>
  </si>
  <si>
    <t>平井川</t>
  </si>
  <si>
    <t>秩父多摩甲斐国立公園 山のふるさと村園内</t>
  </si>
  <si>
    <t>梅田川流域</t>
  </si>
  <si>
    <t>瀬上の森</t>
  </si>
  <si>
    <t>横浜自然観察の森</t>
  </si>
  <si>
    <t>光の丘水辺公園</t>
  </si>
  <si>
    <t>山崎、鎌倉中央公園</t>
  </si>
  <si>
    <t>天神谷戸・石川丸山谷戸とその集水域</t>
  </si>
  <si>
    <t>中村川およびその周辺の里山</t>
  </si>
  <si>
    <t>いまいずみほたる公園</t>
  </si>
  <si>
    <t>東京農業大学厚木キャンパス</t>
  </si>
  <si>
    <t>神奈川県立座間谷戸山公園</t>
  </si>
  <si>
    <t>芹沢公園</t>
  </si>
  <si>
    <t>西丹沢周辺地域</t>
  </si>
  <si>
    <t>尾山耕地・中津川周辺</t>
  </si>
  <si>
    <t>緑公園水沢地内</t>
  </si>
  <si>
    <t>松代城山周辺</t>
  </si>
  <si>
    <t>呉羽丘陵</t>
  </si>
  <si>
    <t>五箇山大島地区</t>
  </si>
  <si>
    <t>里山里海自然学校保全林</t>
  </si>
  <si>
    <t>愛宕山少年自然の家周辺の森</t>
  </si>
  <si>
    <t>平林　桜池</t>
  </si>
  <si>
    <t>霧ヶ峰高原八島ヶ原湿原外周</t>
  </si>
  <si>
    <t>原山スキー場</t>
  </si>
  <si>
    <t>岐阜県百年公園</t>
  </si>
  <si>
    <t>静岡県立森林公園</t>
  </si>
  <si>
    <t>佐折田貫湖・小田貫湿原地域</t>
  </si>
  <si>
    <t>下柚野の里山</t>
  </si>
  <si>
    <t>トヨタの森</t>
  </si>
  <si>
    <t>犬山地域</t>
  </si>
  <si>
    <t>創造の森　横山</t>
  </si>
  <si>
    <t>みなくち子どもの森</t>
  </si>
  <si>
    <t>西山一帯</t>
  </si>
  <si>
    <t>桂川河川敷地区</t>
  </si>
  <si>
    <t>五月山緑地</t>
  </si>
  <si>
    <t>余野川周辺用水路</t>
  </si>
  <si>
    <t>栃原集落</t>
  </si>
  <si>
    <t>姫路市自然観察の森</t>
  </si>
  <si>
    <t>丸山湿原群</t>
  </si>
  <si>
    <t>根来山げんきの森</t>
  </si>
  <si>
    <t>演習林とその周辺</t>
  </si>
  <si>
    <t>池谷・黒谷周辺</t>
  </si>
  <si>
    <t>ろうきん森の学校・広島</t>
  </si>
  <si>
    <t>秋吉台</t>
  </si>
  <si>
    <t>サンクチュアリどんぐり</t>
  </si>
  <si>
    <t>横浪半島鳴無地区</t>
  </si>
  <si>
    <t>平尾台</t>
  </si>
  <si>
    <t>九州大学伊都キャンパス「生物多様性保全ゾーン」</t>
  </si>
  <si>
    <t>天山</t>
  </si>
  <si>
    <t>土器田　放棄耕作地</t>
  </si>
  <si>
    <t>鬼岳</t>
  </si>
  <si>
    <t>立田山及び周辺の里地</t>
  </si>
  <si>
    <t>「柿原の迫谷」付近の里地里山</t>
  </si>
  <si>
    <t>?
sp.</t>
    <phoneticPr fontId="3"/>
  </si>
  <si>
    <t>±</t>
    <phoneticPr fontId="3"/>
  </si>
  <si>
    <t>さえずり</t>
    <phoneticPr fontId="3"/>
  </si>
  <si>
    <t/>
  </si>
  <si>
    <t>S004</t>
  </si>
  <si>
    <t>S007</t>
  </si>
  <si>
    <t>S008</t>
  </si>
  <si>
    <t>S018</t>
  </si>
  <si>
    <t>S021</t>
  </si>
  <si>
    <t>S023</t>
  </si>
  <si>
    <t>S026</t>
  </si>
  <si>
    <t>S027</t>
  </si>
  <si>
    <t>S028</t>
  </si>
  <si>
    <t>S030</t>
  </si>
  <si>
    <t>S032</t>
  </si>
  <si>
    <t>S034</t>
  </si>
  <si>
    <t>S035</t>
  </si>
  <si>
    <t>S036</t>
  </si>
  <si>
    <t>S037</t>
  </si>
  <si>
    <t>S040</t>
  </si>
  <si>
    <t>S041</t>
  </si>
  <si>
    <t>S042</t>
  </si>
  <si>
    <t>S044</t>
  </si>
  <si>
    <t>S045</t>
  </si>
  <si>
    <t>S047</t>
  </si>
  <si>
    <t>S048</t>
  </si>
  <si>
    <t>S050</t>
  </si>
  <si>
    <t>S051</t>
  </si>
  <si>
    <t>S052</t>
  </si>
  <si>
    <t>S053</t>
  </si>
  <si>
    <t>S054</t>
  </si>
  <si>
    <t>S055</t>
  </si>
  <si>
    <t>S057</t>
  </si>
  <si>
    <t>S059</t>
  </si>
  <si>
    <t>S063</t>
  </si>
  <si>
    <t>S064</t>
  </si>
  <si>
    <t>S065</t>
  </si>
  <si>
    <t>S066</t>
  </si>
  <si>
    <t>S069</t>
  </si>
  <si>
    <t>S070</t>
  </si>
  <si>
    <t>S071</t>
  </si>
  <si>
    <t>S072</t>
  </si>
  <si>
    <t>S075</t>
  </si>
  <si>
    <t>S076</t>
  </si>
  <si>
    <t>S077</t>
  </si>
  <si>
    <t>S078</t>
  </si>
  <si>
    <t>S079</t>
  </si>
  <si>
    <t>S080</t>
  </si>
  <si>
    <t>S081</t>
  </si>
  <si>
    <t>S082</t>
  </si>
  <si>
    <t>S087</t>
  </si>
  <si>
    <t>S090</t>
  </si>
  <si>
    <t>S091</t>
  </si>
  <si>
    <t>S095</t>
  </si>
  <si>
    <t>S097</t>
  </si>
  <si>
    <t>S100</t>
  </si>
  <si>
    <t>S103</t>
  </si>
  <si>
    <t>S105</t>
  </si>
  <si>
    <t>S106</t>
  </si>
  <si>
    <t>S110</t>
  </si>
  <si>
    <t>S111</t>
  </si>
  <si>
    <t>S113</t>
  </si>
  <si>
    <t>S114</t>
  </si>
  <si>
    <t>S115</t>
  </si>
  <si>
    <t>S117</t>
  </si>
  <si>
    <t>S118</t>
  </si>
  <si>
    <t>S126</t>
  </si>
  <si>
    <t>S128</t>
  </si>
  <si>
    <t>S132</t>
  </si>
  <si>
    <t>S133</t>
  </si>
  <si>
    <t>S134</t>
  </si>
  <si>
    <t>S135</t>
  </si>
  <si>
    <t>S138</t>
  </si>
  <si>
    <t>S139</t>
  </si>
  <si>
    <t>S140</t>
  </si>
  <si>
    <t>S141</t>
  </si>
  <si>
    <t>S145</t>
  </si>
  <si>
    <t>S146</t>
  </si>
  <si>
    <t>S149</t>
  </si>
  <si>
    <t>S153</t>
  </si>
  <si>
    <t>S155</t>
  </si>
  <si>
    <t>S157</t>
  </si>
  <si>
    <t>S159</t>
  </si>
  <si>
    <t>S164</t>
  </si>
  <si>
    <t>S165</t>
  </si>
  <si>
    <t>S169</t>
  </si>
  <si>
    <t>S171</t>
  </si>
  <si>
    <t>S172</t>
  </si>
  <si>
    <t>S173</t>
  </si>
  <si>
    <t>S174</t>
  </si>
  <si>
    <t>S176</t>
  </si>
  <si>
    <t>SiteID</t>
  </si>
  <si>
    <t>SiteName</t>
  </si>
  <si>
    <t>C001</t>
  </si>
  <si>
    <t>S002</t>
  </si>
  <si>
    <t>S003</t>
  </si>
  <si>
    <t>宮野入谷戸</t>
  </si>
  <si>
    <t>S086</t>
  </si>
  <si>
    <t>S162</t>
  </si>
  <si>
    <t>ハリモモチュウシャク</t>
  </si>
  <si>
    <t>ドバト</t>
  </si>
  <si>
    <t>ヒゲガビチョウ</t>
  </si>
  <si>
    <t>分類群</t>
  </si>
  <si>
    <t>ウコッケイ</t>
  </si>
  <si>
    <t>ニワトリ</t>
  </si>
  <si>
    <t>ID</t>
  </si>
  <si>
    <t>NJ_FamID</t>
  </si>
  <si>
    <t>f99999</t>
  </si>
  <si>
    <t>いなり山ポン太</t>
    <rPh sb="3" eb="4">
      <t>ヤマ</t>
    </rPh>
    <rPh sb="6" eb="7">
      <t>タ</t>
    </rPh>
    <phoneticPr fontId="3"/>
  </si>
  <si>
    <t>S999</t>
    <phoneticPr fontId="3"/>
  </si>
  <si>
    <t>○○の里山</t>
    <rPh sb="3" eb="5">
      <t>サトヤマ</t>
    </rPh>
    <phoneticPr fontId="3"/>
  </si>
  <si>
    <t>タデ原湿原</t>
  </si>
  <si>
    <t>S182</t>
  </si>
  <si>
    <t>嵐山公園</t>
  </si>
  <si>
    <t>S183</t>
  </si>
  <si>
    <t>石狩浜海岸砂丘とその周辺</t>
  </si>
  <si>
    <t>S186</t>
  </si>
  <si>
    <t>大小迫　つむぎの家の里地・里山・山林・水辺</t>
  </si>
  <si>
    <t>S188</t>
  </si>
  <si>
    <t>小木津山自然公園</t>
  </si>
  <si>
    <t>S191</t>
  </si>
  <si>
    <t>松子地区</t>
  </si>
  <si>
    <t>S192</t>
  </si>
  <si>
    <t>野川　世田谷区成城・狛江市流域</t>
  </si>
  <si>
    <t>S193</t>
  </si>
  <si>
    <t>奥多摩むかし道地区</t>
  </si>
  <si>
    <t>S195</t>
  </si>
  <si>
    <t>青葉区西部の里山</t>
  </si>
  <si>
    <t>S197</t>
  </si>
  <si>
    <t>青根の水源林、沢・道志川、水田</t>
  </si>
  <si>
    <t>S198</t>
  </si>
  <si>
    <t>葛葉緑地</t>
  </si>
  <si>
    <t>S199</t>
  </si>
  <si>
    <t>乙女高原</t>
  </si>
  <si>
    <t>S200</t>
  </si>
  <si>
    <t>軽井沢タリアセン</t>
  </si>
  <si>
    <t>S201</t>
  </si>
  <si>
    <t>S202</t>
  </si>
  <si>
    <t>青墓憩いの森周辺</t>
  </si>
  <si>
    <t>S206</t>
  </si>
  <si>
    <t>浮島ヶ原自然公園</t>
  </si>
  <si>
    <t>S207</t>
  </si>
  <si>
    <t>下之郷半谷地区</t>
  </si>
  <si>
    <t>S208</t>
  </si>
  <si>
    <t>細野高原</t>
  </si>
  <si>
    <t>S210</t>
  </si>
  <si>
    <t>築水の森</t>
  </si>
  <si>
    <t>S214</t>
  </si>
  <si>
    <t>千里緑地第2区</t>
  </si>
  <si>
    <t>S215</t>
  </si>
  <si>
    <t>紫金山公園</t>
  </si>
  <si>
    <t>S216</t>
  </si>
  <si>
    <t>奥の谷</t>
  </si>
  <si>
    <t>S217</t>
  </si>
  <si>
    <t>三木山森林公園</t>
  </si>
  <si>
    <t>S220</t>
  </si>
  <si>
    <t>山陽ふれあい公園</t>
  </si>
  <si>
    <t>S222</t>
  </si>
  <si>
    <t>中須北地区</t>
  </si>
  <si>
    <t>S225</t>
  </si>
  <si>
    <t>重倉地区</t>
  </si>
  <si>
    <t>S226</t>
  </si>
  <si>
    <t>多久</t>
  </si>
  <si>
    <t>オガサワラヒメミズナギドリ</t>
  </si>
  <si>
    <t>夏鳥</t>
  </si>
  <si>
    <t>夏_湿</t>
  </si>
  <si>
    <t>湿</t>
  </si>
  <si>
    <t>留鳥</t>
  </si>
  <si>
    <t>留_湿</t>
  </si>
  <si>
    <t>留_複</t>
  </si>
  <si>
    <t>複</t>
  </si>
  <si>
    <t>夏_複</t>
  </si>
  <si>
    <t>冬鳥</t>
  </si>
  <si>
    <t>冬_湿</t>
  </si>
  <si>
    <t>夏_森</t>
  </si>
  <si>
    <t>森</t>
  </si>
  <si>
    <t>留_森</t>
  </si>
  <si>
    <t>留_草</t>
  </si>
  <si>
    <t>草</t>
  </si>
  <si>
    <t>漂鳥</t>
  </si>
  <si>
    <t>漂_森</t>
  </si>
  <si>
    <t>冬_草</t>
  </si>
  <si>
    <t>夏_草</t>
  </si>
  <si>
    <t>冬_複</t>
  </si>
  <si>
    <t>冬_森</t>
  </si>
  <si>
    <t>漂_草</t>
  </si>
  <si>
    <t>Indx1</t>
  </si>
  <si>
    <t>Indx2</t>
  </si>
  <si>
    <t>Indx3</t>
  </si>
  <si>
    <t>S230</t>
  </si>
  <si>
    <t>熊井の森</t>
  </si>
  <si>
    <t>S231</t>
  </si>
  <si>
    <t>鷹取山</t>
  </si>
  <si>
    <t>大草谷津田いきものの里</t>
  </si>
  <si>
    <t>匝瑳の里山</t>
  </si>
  <si>
    <t>越路原丘陵</t>
  </si>
  <si>
    <t>達目洞</t>
  </si>
  <si>
    <t>項目</t>
    <rPh sb="0" eb="2">
      <t>コウモク</t>
    </rPh>
    <phoneticPr fontId="3"/>
  </si>
  <si>
    <t>環境変化の有無</t>
    <rPh sb="0" eb="4">
      <t>カンキョウヘンカ</t>
    </rPh>
    <rPh sb="5" eb="7">
      <t>ウム</t>
    </rPh>
    <phoneticPr fontId="3"/>
  </si>
  <si>
    <t>備考（変化した内容、気づいたことなどをご記入ください）</t>
    <rPh sb="0" eb="2">
      <t>ビコウ</t>
    </rPh>
    <phoneticPr fontId="3"/>
  </si>
  <si>
    <t>事務局記入欄</t>
    <rPh sb="0" eb="3">
      <t>ジムキョク</t>
    </rPh>
    <rPh sb="3" eb="6">
      <t>キニュウラン</t>
    </rPh>
    <phoneticPr fontId="3"/>
  </si>
  <si>
    <t>近年確認されておらず、絶滅が
懸念される種がある</t>
    <phoneticPr fontId="12"/>
  </si>
  <si>
    <t>開発や大規模な環境改変がある</t>
  </si>
  <si>
    <t>不明</t>
  </si>
  <si>
    <t>シカによる過剰摂食により下層植生の
喪失がある</t>
    <phoneticPr fontId="12"/>
  </si>
  <si>
    <t>その他気になる結果</t>
  </si>
  <si>
    <t>種名(ver1.42）</t>
    <rPh sb="0" eb="1">
      <t>タネ</t>
    </rPh>
    <phoneticPr fontId="3"/>
  </si>
  <si>
    <t>種名順位</t>
    <rPh sb="0" eb="2">
      <t>シュメイ</t>
    </rPh>
    <rPh sb="2" eb="4">
      <t>ジュンイ</t>
    </rPh>
    <phoneticPr fontId="3"/>
  </si>
  <si>
    <t>標準和名</t>
    <rPh sb="0" eb="2">
      <t>ヒョウジュン</t>
    </rPh>
    <rPh sb="2" eb="4">
      <t>ワメイ</t>
    </rPh>
    <phoneticPr fontId="3"/>
  </si>
  <si>
    <t>分類群</t>
    <rPh sb="0" eb="2">
      <t>ブンルイ</t>
    </rPh>
    <rPh sb="2" eb="3">
      <t>グン</t>
    </rPh>
    <phoneticPr fontId="2"/>
  </si>
  <si>
    <t>科名</t>
    <rPh sb="0" eb="2">
      <t>カメイ</t>
    </rPh>
    <phoneticPr fontId="3"/>
  </si>
  <si>
    <t>環境省RD2012</t>
    <rPh sb="0" eb="3">
      <t>カンキョウショウ</t>
    </rPh>
    <phoneticPr fontId="3"/>
  </si>
  <si>
    <t>外来種</t>
    <rPh sb="0" eb="3">
      <t>ガイライシュ</t>
    </rPh>
    <phoneticPr fontId="3"/>
  </si>
  <si>
    <t>備考1</t>
    <rPh sb="0" eb="2">
      <t>ビコウ</t>
    </rPh>
    <phoneticPr fontId="2"/>
  </si>
  <si>
    <t>ケルマデックミズナギドリ</t>
  </si>
  <si>
    <t>ファンフェルナンデスシロハラミズナギドリ</t>
  </si>
  <si>
    <t>オガサワラミズナギドリ</t>
  </si>
  <si>
    <t>ペリカン</t>
  </si>
  <si>
    <t>グンカンドリ</t>
  </si>
  <si>
    <t>タイワンミゾゴイ</t>
  </si>
  <si>
    <t>オオダイサギ</t>
  </si>
  <si>
    <t>カナダガン</t>
  </si>
  <si>
    <t>カラフトコチョウゲンボウ</t>
  </si>
  <si>
    <t>キタヤマドリ</t>
  </si>
  <si>
    <t>キタキジ</t>
  </si>
  <si>
    <t>リュウキュウオオクイナ</t>
  </si>
  <si>
    <t>ニシトウネン</t>
  </si>
  <si>
    <t>ハリモモチュウシャクシギ</t>
  </si>
  <si>
    <t>チシマウミバト</t>
  </si>
  <si>
    <t>リュウキュウキンバト</t>
  </si>
  <si>
    <t>リュウキュウズアカアオバト</t>
  </si>
  <si>
    <t>カラフトワシミミズク</t>
  </si>
  <si>
    <t>エゾシマフクロウ</t>
  </si>
  <si>
    <t>セレベスコノハズク</t>
  </si>
  <si>
    <t>トウホクフクロウ</t>
  </si>
  <si>
    <t>トウホクオオアカゲラ</t>
  </si>
  <si>
    <t>ホンシュウコゲラ</t>
  </si>
  <si>
    <t>エゾミユビシギ</t>
  </si>
  <si>
    <t>カラフトコヒバリ</t>
  </si>
  <si>
    <t>キマユツメナガセキレイ</t>
  </si>
  <si>
    <t>タイリクハクセキレイ</t>
  </si>
  <si>
    <t>ヤエヤマシロガシラ</t>
  </si>
  <si>
    <t>ダイトウハシナガウグイス</t>
  </si>
  <si>
    <t>ウチヤマシマセンニュウ</t>
  </si>
  <si>
    <t>コムシクイ</t>
  </si>
  <si>
    <t>スインホーガラ</t>
  </si>
  <si>
    <t>ヘンソンハシブトガラ</t>
  </si>
  <si>
    <t>メグロ</t>
  </si>
  <si>
    <t>コカワラヒワ</t>
  </si>
  <si>
    <t>ヒガシメンフクロウ</t>
  </si>
  <si>
    <t>ミヤマビタキ</t>
  </si>
  <si>
    <t>サバンナシトド</t>
  </si>
  <si>
    <t>ウイルソンアメリカムシクイ</t>
  </si>
  <si>
    <t>カーレン</t>
  </si>
  <si>
    <t>ヒメウタムシクイ</t>
  </si>
  <si>
    <t>キイロウタムシクイ</t>
  </si>
  <si>
    <t>タイワンコジュケイ</t>
  </si>
  <si>
    <t>カワラバト</t>
  </si>
  <si>
    <t>ワカケホンセイインコ</t>
  </si>
  <si>
    <t>ホオアカカエデチョウ</t>
  </si>
  <si>
    <t>コメンガタハタオリ</t>
  </si>
  <si>
    <t>カバイロハッカ</t>
  </si>
  <si>
    <t>オオムシクイ</t>
  </si>
  <si>
    <t>キジ×ヤマドリ</t>
  </si>
  <si>
    <t>S062</t>
  </si>
  <si>
    <t>舞岡公園</t>
  </si>
  <si>
    <t>標準(亜種）</t>
  </si>
  <si>
    <t>鳥類</t>
  </si>
  <si>
    <t>標準</t>
  </si>
  <si>
    <t>亜種</t>
  </si>
  <si>
    <t>LP（青森県の繁殖個体群）</t>
  </si>
  <si>
    <t>別名</t>
  </si>
  <si>
    <t>LP（東北地方以北の繁殖個体群）</t>
  </si>
  <si>
    <t>絶滅危惧Ⅱ類</t>
  </si>
  <si>
    <t>マミハウチワドリ</t>
  </si>
  <si>
    <t>ホオジロ類</t>
  </si>
  <si>
    <t>キツツキ類</t>
  </si>
  <si>
    <t>ヒワ類</t>
  </si>
  <si>
    <t>セキレイ類</t>
  </si>
  <si>
    <t>サギ類</t>
  </si>
  <si>
    <t>ヨシキリ類</t>
  </si>
  <si>
    <t>集計対象外</t>
  </si>
  <si>
    <t>ツグミ属</t>
  </si>
  <si>
    <t>記録無し</t>
  </si>
  <si>
    <t>未調査</t>
  </si>
  <si>
    <t>ホオジロ属</t>
  </si>
  <si>
    <t>カラス属</t>
  </si>
  <si>
    <t>アカゲラ属</t>
  </si>
  <si>
    <t>ウ属</t>
  </si>
  <si>
    <t>大型キツツキ類</t>
  </si>
  <si>
    <t>大型ケラ類</t>
  </si>
  <si>
    <t>レンジャク属</t>
  </si>
  <si>
    <t>雑種</t>
  </si>
  <si>
    <t>宍塚の里山</t>
  </si>
  <si>
    <t>中池見湿地</t>
  </si>
  <si>
    <t>穂谷の里山</t>
  </si>
  <si>
    <t>久住草原</t>
  </si>
  <si>
    <t>天狗森</t>
  </si>
  <si>
    <t>ハサンベツ里山計画地</t>
  </si>
  <si>
    <t>樺ノ沢</t>
  </si>
  <si>
    <t>たねほさんのハナノキ湿地</t>
  </si>
  <si>
    <t>小清水原生花園</t>
  </si>
  <si>
    <t>黒谷の棚田</t>
  </si>
  <si>
    <t>三瓶山北の原</t>
  </si>
  <si>
    <t>漆の里山</t>
  </si>
  <si>
    <t>海上の森</t>
  </si>
  <si>
    <t>帯広の森</t>
  </si>
  <si>
    <t>大山千枚田</t>
  </si>
  <si>
    <t>上林の里山</t>
  </si>
  <si>
    <t>祖納の里山</t>
  </si>
  <si>
    <t>世羅・御調のさと</t>
  </si>
  <si>
    <t>奈良川源流域(源流域周辺の里山地域)</t>
  </si>
  <si>
    <t>新津・秋葉山</t>
  </si>
  <si>
    <t>大沢一丁田</t>
  </si>
  <si>
    <t>海尻の水田と周辺</t>
  </si>
  <si>
    <t>西宮甲山・社家郷山</t>
  </si>
  <si>
    <t>松山市野外活動センター及びその周辺</t>
  </si>
  <si>
    <t>S233</t>
  </si>
  <si>
    <t>新笊川・旧笊川</t>
  </si>
  <si>
    <t>S234</t>
  </si>
  <si>
    <t>寒風山</t>
  </si>
  <si>
    <t>S235</t>
  </si>
  <si>
    <t>玉川地区</t>
  </si>
  <si>
    <t>S236</t>
  </si>
  <si>
    <t>上山屋地区</t>
  </si>
  <si>
    <t>S239</t>
  </si>
  <si>
    <t>成沢の里山</t>
  </si>
  <si>
    <t>S240</t>
  </si>
  <si>
    <t>逆川緑地</t>
  </si>
  <si>
    <t>S241</t>
  </si>
  <si>
    <t>若柴「椿の小径」と周辺</t>
  </si>
  <si>
    <t>S243</t>
  </si>
  <si>
    <t>上古山湿地</t>
  </si>
  <si>
    <t>S244</t>
  </si>
  <si>
    <t>上三川町明治地区</t>
  </si>
  <si>
    <t>S245</t>
  </si>
  <si>
    <t>那須平成の森　学びの森・ふれあいの森</t>
  </si>
  <si>
    <t>S246</t>
  </si>
  <si>
    <t>サンデンフォレスト</t>
  </si>
  <si>
    <t>S247</t>
  </si>
  <si>
    <t>鹿沢</t>
  </si>
  <si>
    <t>S248</t>
  </si>
  <si>
    <t>真沢地区</t>
  </si>
  <si>
    <t>S249</t>
  </si>
  <si>
    <t>坂月川上流一帯</t>
  </si>
  <si>
    <t>S250</t>
  </si>
  <si>
    <t>S251</t>
  </si>
  <si>
    <t>堂谷津の里</t>
  </si>
  <si>
    <t>S252</t>
  </si>
  <si>
    <t>ヤマトミクリの里</t>
  </si>
  <si>
    <t>S253</t>
  </si>
  <si>
    <t>大月川源流部</t>
  </si>
  <si>
    <t>S254</t>
  </si>
  <si>
    <t>成城三丁目緑地・次大夫堀公園</t>
  </si>
  <si>
    <t>S256</t>
  </si>
  <si>
    <t>裏高尾</t>
  </si>
  <si>
    <t>S257</t>
  </si>
  <si>
    <t>高尾の森自然学校</t>
  </si>
  <si>
    <t>S259</t>
  </si>
  <si>
    <t>東京都立小峰公園</t>
  </si>
  <si>
    <t>S260</t>
  </si>
  <si>
    <t>目久尻川合流地点周辺</t>
  </si>
  <si>
    <t>S263</t>
  </si>
  <si>
    <t>池子の森自然公園</t>
  </si>
  <si>
    <t>S265</t>
  </si>
  <si>
    <t>小出スキー場　及び小出西山地域北部</t>
  </si>
  <si>
    <t>S266</t>
  </si>
  <si>
    <t>犀川中流域</t>
  </si>
  <si>
    <t>S270</t>
  </si>
  <si>
    <t>青年団伝統獅子舞　本郷地区</t>
  </si>
  <si>
    <t>S272</t>
  </si>
  <si>
    <t>御山神社社叢林</t>
  </si>
  <si>
    <t>S276</t>
  </si>
  <si>
    <t>ますみヶ丘平地林と周辺の小黒川流域</t>
  </si>
  <si>
    <t>S277</t>
  </si>
  <si>
    <t>中山道大湫宿</t>
  </si>
  <si>
    <t>S278</t>
  </si>
  <si>
    <t>恵那四谷里山</t>
  </si>
  <si>
    <t>S281</t>
  </si>
  <si>
    <t>ヤマザクラフイールド</t>
  </si>
  <si>
    <t>S282</t>
  </si>
  <si>
    <t>豊田市自然観察の森</t>
  </si>
  <si>
    <t>S284</t>
  </si>
  <si>
    <t>小泉地区の棚田及び山林</t>
  </si>
  <si>
    <t>S286</t>
  </si>
  <si>
    <t>京都府立丹後海と星の見える丘公園</t>
  </si>
  <si>
    <t>S287</t>
  </si>
  <si>
    <t>精華町</t>
  </si>
  <si>
    <t>S290</t>
  </si>
  <si>
    <t>大山山麓の湿地</t>
  </si>
  <si>
    <t>S293</t>
  </si>
  <si>
    <t>深山公園</t>
  </si>
  <si>
    <t>S297</t>
  </si>
  <si>
    <t>本山東谷</t>
  </si>
  <si>
    <t>S298</t>
  </si>
  <si>
    <t>香川県立森林公園 ドングリランド</t>
  </si>
  <si>
    <t>S300</t>
  </si>
  <si>
    <t>油山市民の森</t>
  </si>
  <si>
    <t>S301</t>
  </si>
  <si>
    <t>木場山とその周辺</t>
  </si>
  <si>
    <t>S303</t>
  </si>
  <si>
    <t>らくだ山周辺</t>
  </si>
  <si>
    <t>S304</t>
  </si>
  <si>
    <t>大分県県民の森</t>
  </si>
  <si>
    <t>S305</t>
  </si>
  <si>
    <t>九重自然教室（さとばる）とその周辺</t>
  </si>
  <si>
    <t>S307</t>
  </si>
  <si>
    <t>げんだぼの森周辺</t>
  </si>
  <si>
    <t>S308</t>
  </si>
  <si>
    <t>北広島市レクリエーションの森</t>
  </si>
  <si>
    <t>S309</t>
  </si>
  <si>
    <t>大野地区の里地里山</t>
  </si>
  <si>
    <t>S310</t>
  </si>
  <si>
    <t>生花の森</t>
  </si>
  <si>
    <t>S311</t>
  </si>
  <si>
    <t>豊北原生花園</t>
  </si>
  <si>
    <t>S312</t>
  </si>
  <si>
    <t>自鏡山</t>
  </si>
  <si>
    <t>S313</t>
  </si>
  <si>
    <t>どんぐりの森</t>
  </si>
  <si>
    <t>S314</t>
  </si>
  <si>
    <t>八面沢</t>
  </si>
  <si>
    <t>S315</t>
  </si>
  <si>
    <t>秋田男鹿琴川</t>
  </si>
  <si>
    <t>S316</t>
  </si>
  <si>
    <t>鹿内里山</t>
  </si>
  <si>
    <t>S317</t>
  </si>
  <si>
    <t>ゆるむしの森</t>
  </si>
  <si>
    <t>S318</t>
  </si>
  <si>
    <t>沢山池の里山</t>
  </si>
  <si>
    <t>S319</t>
  </si>
  <si>
    <t>五箇山菅沼周辺</t>
  </si>
  <si>
    <t>S320</t>
  </si>
  <si>
    <t>辰巳用水三段石垣自然園</t>
  </si>
  <si>
    <t>S321</t>
  </si>
  <si>
    <t>一乗谷朝倉氏遺跡</t>
  </si>
  <si>
    <t>S322</t>
  </si>
  <si>
    <t>西山山麓</t>
  </si>
  <si>
    <t>S323</t>
  </si>
  <si>
    <t>麻機遊水地</t>
  </si>
  <si>
    <t>S324</t>
  </si>
  <si>
    <t>小野</t>
  </si>
  <si>
    <t>S325</t>
  </si>
  <si>
    <t>弥畝の里</t>
  </si>
  <si>
    <t>S326</t>
  </si>
  <si>
    <t>江津湖</t>
  </si>
  <si>
    <t>調査対象以外の自然的要素（植生・気候・昆虫など）の変化がある</t>
    <rPh sb="19" eb="21">
      <t>コンチュウ</t>
    </rPh>
    <phoneticPr fontId="12"/>
  </si>
  <si>
    <t>繁殖期</t>
    <rPh sb="0" eb="3">
      <t>ハンショクキ</t>
    </rPh>
    <phoneticPr fontId="3"/>
  </si>
  <si>
    <t>有</t>
  </si>
  <si>
    <t>例年より遅い</t>
  </si>
  <si>
    <t>記録種数がいつもより少なかった。特にジョウビタキやツグミの個体数が少なかった。</t>
    <rPh sb="0" eb="2">
      <t>キロク</t>
    </rPh>
    <rPh sb="2" eb="4">
      <t>シュスウ</t>
    </rPh>
    <rPh sb="10" eb="11">
      <t>スク</t>
    </rPh>
    <rPh sb="16" eb="17">
      <t>トク</t>
    </rPh>
    <phoneticPr fontId="3"/>
  </si>
  <si>
    <t>ソウシチョウが多かった</t>
    <rPh sb="7" eb="8">
      <t>オオ</t>
    </rPh>
    <phoneticPr fontId="3"/>
  </si>
  <si>
    <t>松枯れが進行した</t>
    <rPh sb="0" eb="2">
      <t>マツガ</t>
    </rPh>
    <rPh sb="4" eb="6">
      <t>シンコウ</t>
    </rPh>
    <phoneticPr fontId="3"/>
  </si>
  <si>
    <t>8月の台風で一部土砂崩れが発生した</t>
    <rPh sb="1" eb="2">
      <t>ガツ</t>
    </rPh>
    <rPh sb="3" eb="5">
      <t>タイフウ</t>
    </rPh>
    <rPh sb="6" eb="8">
      <t>イチブ</t>
    </rPh>
    <rPh sb="8" eb="10">
      <t>ドシャ</t>
    </rPh>
    <rPh sb="10" eb="11">
      <t>クズ</t>
    </rPh>
    <rPh sb="13" eb="15">
      <t>ハッセイ</t>
    </rPh>
    <phoneticPr fontId="3"/>
  </si>
  <si>
    <t>特に区間Bで顕著</t>
    <rPh sb="0" eb="1">
      <t>トク</t>
    </rPh>
    <rPh sb="2" eb="4">
      <t>クカン</t>
    </rPh>
    <rPh sb="6" eb="8">
      <t>ケンチョ</t>
    </rPh>
    <phoneticPr fontId="3"/>
  </si>
  <si>
    <r>
      <t xml:space="preserve">冬鳥（ツグミ類を中心に）の飛来時期
</t>
    </r>
    <r>
      <rPr>
        <b/>
        <sz val="11"/>
        <rFont val="ＭＳ Ｐゴシック"/>
        <family val="3"/>
        <charset val="128"/>
      </rPr>
      <t>※越冬期のみ</t>
    </r>
    <rPh sb="19" eb="22">
      <t>エットウキ</t>
    </rPh>
    <phoneticPr fontId="12"/>
  </si>
  <si>
    <t>チェック表</t>
    <rPh sb="4" eb="5">
      <t>ヒョウ</t>
    </rPh>
    <phoneticPr fontId="3"/>
  </si>
  <si>
    <t>各項目の入力チェック</t>
    <rPh sb="0" eb="3">
      <t>カクコウモク</t>
    </rPh>
    <rPh sb="4" eb="6">
      <t>ニュウリョク</t>
    </rPh>
    <phoneticPr fontId="3"/>
  </si>
  <si>
    <t>[状態について]</t>
    <rPh sb="1" eb="3">
      <t>ジョウタイ</t>
    </rPh>
    <phoneticPr fontId="3"/>
  </si>
  <si>
    <t>○：全て入力済です。</t>
    <rPh sb="2" eb="3">
      <t>スベ</t>
    </rPh>
    <rPh sb="4" eb="6">
      <t>ニュウリョク</t>
    </rPh>
    <rPh sb="6" eb="7">
      <t>スミ</t>
    </rPh>
    <phoneticPr fontId="3"/>
  </si>
  <si>
    <t>△：一部のみ入力済です。未入力や入力エラーとなっている箇所がありますので、ご確認ください。</t>
    <rPh sb="2" eb="4">
      <t>イチブ</t>
    </rPh>
    <rPh sb="6" eb="8">
      <t>ニュウリョク</t>
    </rPh>
    <rPh sb="8" eb="9">
      <t>スミ</t>
    </rPh>
    <rPh sb="12" eb="13">
      <t>ミ</t>
    </rPh>
    <rPh sb="13" eb="15">
      <t>ニュウリョク</t>
    </rPh>
    <rPh sb="16" eb="18">
      <t>ニュウリョク</t>
    </rPh>
    <rPh sb="27" eb="29">
      <t>カショ</t>
    </rPh>
    <rPh sb="38" eb="40">
      <t>カクニン</t>
    </rPh>
    <phoneticPr fontId="3"/>
  </si>
  <si>
    <t>×：入力されていません。ご入力をお願いします。</t>
    <rPh sb="2" eb="4">
      <t>ニュウリョク</t>
    </rPh>
    <rPh sb="13" eb="15">
      <t>ニュウリョク</t>
    </rPh>
    <rPh sb="17" eb="18">
      <t>ネガ</t>
    </rPh>
    <phoneticPr fontId="3"/>
  </si>
  <si>
    <t>シート</t>
    <phoneticPr fontId="3"/>
  </si>
  <si>
    <t>状態</t>
    <rPh sb="0" eb="2">
      <t>ジョウタイ</t>
    </rPh>
    <phoneticPr fontId="3"/>
  </si>
  <si>
    <t>項目別</t>
    <rPh sb="0" eb="2">
      <t>コウモク</t>
    </rPh>
    <rPh sb="2" eb="3">
      <t>ベツ</t>
    </rPh>
    <phoneticPr fontId="3"/>
  </si>
  <si>
    <t>特徴的な変化</t>
    <rPh sb="0" eb="3">
      <t>トクチョウテキ</t>
    </rPh>
    <rPh sb="4" eb="6">
      <t>ヘンカ</t>
    </rPh>
    <phoneticPr fontId="3"/>
  </si>
  <si>
    <t>※新たにシートを追加した場合、そのシートの情報は反映されません。</t>
    <rPh sb="1" eb="2">
      <t>アラ</t>
    </rPh>
    <rPh sb="8" eb="10">
      <t>ツイカ</t>
    </rPh>
    <rPh sb="12" eb="14">
      <t>バアイ</t>
    </rPh>
    <rPh sb="21" eb="23">
      <t>ジョウホウ</t>
    </rPh>
    <rPh sb="24" eb="26">
      <t>ハンエイ</t>
    </rPh>
    <phoneticPr fontId="3"/>
  </si>
  <si>
    <t>入力状況</t>
    <rPh sb="0" eb="2">
      <t>ニュウリョク</t>
    </rPh>
    <rPh sb="2" eb="4">
      <t>ジョウキョウ</t>
    </rPh>
    <phoneticPr fontId="3"/>
  </si>
  <si>
    <t>調査条件</t>
    <rPh sb="0" eb="4">
      <t>チョウサジョウケン</t>
    </rPh>
    <phoneticPr fontId="3"/>
  </si>
  <si>
    <t>調査結果</t>
    <rPh sb="0" eb="4">
      <t>チョウサケッカ</t>
    </rPh>
    <phoneticPr fontId="3"/>
  </si>
  <si>
    <t>1回目</t>
    <rPh sb="1" eb="3">
      <t>カイメ</t>
    </rPh>
    <phoneticPr fontId="3"/>
  </si>
  <si>
    <t>2回目</t>
    <rPh sb="1" eb="3">
      <t>カイメ</t>
    </rPh>
    <phoneticPr fontId="3"/>
  </si>
  <si>
    <t>3回目</t>
    <rPh sb="1" eb="3">
      <t>カイメ</t>
    </rPh>
    <phoneticPr fontId="3"/>
  </si>
  <si>
    <t>4回目</t>
    <rPh sb="1" eb="3">
      <t>カイメ</t>
    </rPh>
    <phoneticPr fontId="3"/>
  </si>
  <si>
    <t>5回目</t>
    <rPh sb="1" eb="3">
      <t>カイメ</t>
    </rPh>
    <phoneticPr fontId="3"/>
  </si>
  <si>
    <t>6回目</t>
    <rPh sb="1" eb="3">
      <t>カイメ</t>
    </rPh>
    <phoneticPr fontId="3"/>
  </si>
  <si>
    <t>区間名</t>
    <rPh sb="0" eb="3">
      <t>クカンメイ</t>
    </rPh>
    <phoneticPr fontId="3"/>
  </si>
  <si>
    <t>基本情報</t>
    <rPh sb="0" eb="4">
      <t>キホンジョウホウ</t>
    </rPh>
    <phoneticPr fontId="3"/>
  </si>
  <si>
    <r>
      <t>注)</t>
    </r>
    <r>
      <rPr>
        <sz val="10"/>
        <color rgb="FFFF0000"/>
        <rFont val="ＭＳ Ｐゴシック"/>
        <family val="3"/>
        <charset val="128"/>
      </rPr>
      <t>※</t>
    </r>
    <r>
      <rPr>
        <sz val="10"/>
        <rFont val="ＭＳ Ｐゴシック"/>
        <family val="3"/>
        <charset val="128"/>
      </rPr>
      <t>が付記された必須項目は漏れなく入力して下さい</t>
    </r>
    <phoneticPr fontId="3"/>
  </si>
  <si>
    <r>
      <t>サイト番号</t>
    </r>
    <r>
      <rPr>
        <b/>
        <sz val="10.5"/>
        <color rgb="FFFF0000"/>
        <rFont val="ＭＳ Ｐゴシック"/>
        <family val="3"/>
        <charset val="128"/>
      </rPr>
      <t>※</t>
    </r>
    <rPh sb="3" eb="5">
      <t>バンゴウ</t>
    </rPh>
    <phoneticPr fontId="3"/>
  </si>
  <si>
    <r>
      <t>調査シーズン</t>
    </r>
    <r>
      <rPr>
        <b/>
        <sz val="10.5"/>
        <color rgb="FFFF0000"/>
        <rFont val="ＭＳ Ｐゴシック"/>
        <family val="3"/>
        <charset val="128"/>
      </rPr>
      <t>※</t>
    </r>
    <rPh sb="0" eb="2">
      <t>チョウサ</t>
    </rPh>
    <phoneticPr fontId="3"/>
  </si>
  <si>
    <r>
      <t>調査主担当者名</t>
    </r>
    <r>
      <rPr>
        <sz val="10.5"/>
        <color rgb="FFFF0000"/>
        <rFont val="ＭＳ Ｐゴシック"/>
        <family val="3"/>
        <charset val="128"/>
      </rPr>
      <t>※</t>
    </r>
    <rPh sb="0" eb="2">
      <t>チョウサ</t>
    </rPh>
    <rPh sb="2" eb="3">
      <t>シュ</t>
    </rPh>
    <rPh sb="3" eb="6">
      <t>タントウシャ</t>
    </rPh>
    <rPh sb="6" eb="7">
      <t>メイ</t>
    </rPh>
    <phoneticPr fontId="3"/>
  </si>
  <si>
    <r>
      <t>調査人数</t>
    </r>
    <r>
      <rPr>
        <sz val="10.5"/>
        <color rgb="FFFF0000"/>
        <rFont val="ＭＳ Ｐゴシック"/>
        <family val="3"/>
        <charset val="128"/>
      </rPr>
      <t>※</t>
    </r>
    <rPh sb="0" eb="2">
      <t>チョウサ</t>
    </rPh>
    <rPh sb="2" eb="4">
      <t>ニンズウ</t>
    </rPh>
    <phoneticPr fontId="3"/>
  </si>
  <si>
    <r>
      <t>調査年</t>
    </r>
    <r>
      <rPr>
        <sz val="10.5"/>
        <color rgb="FFFF0000"/>
        <rFont val="ＭＳ Ｐゴシック"/>
        <family val="3"/>
        <charset val="128"/>
      </rPr>
      <t>※</t>
    </r>
    <rPh sb="0" eb="2">
      <t>チョウサ</t>
    </rPh>
    <rPh sb="2" eb="3">
      <t>ネン</t>
    </rPh>
    <phoneticPr fontId="3"/>
  </si>
  <si>
    <r>
      <t>月</t>
    </r>
    <r>
      <rPr>
        <sz val="10.5"/>
        <color rgb="FFFF0000"/>
        <rFont val="ＭＳ Ｐゴシック"/>
        <family val="3"/>
        <charset val="128"/>
      </rPr>
      <t>※</t>
    </r>
    <rPh sb="0" eb="1">
      <t>ツキ</t>
    </rPh>
    <phoneticPr fontId="3"/>
  </si>
  <si>
    <r>
      <t>日</t>
    </r>
    <r>
      <rPr>
        <sz val="10.5"/>
        <color rgb="FFFF0000"/>
        <rFont val="ＭＳ Ｐゴシック"/>
        <family val="3"/>
        <charset val="128"/>
      </rPr>
      <t>※</t>
    </r>
    <rPh sb="0" eb="1">
      <t>ヒ</t>
    </rPh>
    <phoneticPr fontId="3"/>
  </si>
  <si>
    <r>
      <t>区間名</t>
    </r>
    <r>
      <rPr>
        <sz val="10.5"/>
        <color rgb="FFFF0000"/>
        <rFont val="ＭＳ Ｐゴシック"/>
        <family val="3"/>
        <charset val="128"/>
      </rPr>
      <t>※</t>
    </r>
    <rPh sb="0" eb="2">
      <t>クカン</t>
    </rPh>
    <rPh sb="2" eb="3">
      <t>メイ</t>
    </rPh>
    <phoneticPr fontId="3"/>
  </si>
  <si>
    <r>
      <t>開始時間</t>
    </r>
    <r>
      <rPr>
        <sz val="10.5"/>
        <color rgb="FFFF0000"/>
        <rFont val="ＭＳ Ｐゴシック"/>
        <family val="3"/>
        <charset val="128"/>
      </rPr>
      <t>※</t>
    </r>
    <rPh sb="0" eb="2">
      <t>カイシ</t>
    </rPh>
    <rPh sb="2" eb="4">
      <t>ジカン</t>
    </rPh>
    <phoneticPr fontId="3"/>
  </si>
  <si>
    <r>
      <t>終了時間</t>
    </r>
    <r>
      <rPr>
        <sz val="10.5"/>
        <color rgb="FFFF0000"/>
        <rFont val="ＭＳ Ｐゴシック"/>
        <family val="3"/>
        <charset val="128"/>
      </rPr>
      <t>※</t>
    </r>
    <rPh sb="0" eb="2">
      <t>シュウリョウ</t>
    </rPh>
    <rPh sb="2" eb="4">
      <t>ジカン</t>
    </rPh>
    <phoneticPr fontId="3"/>
  </si>
  <si>
    <r>
      <t>環境変化の有無</t>
    </r>
    <r>
      <rPr>
        <sz val="10.5"/>
        <color rgb="FFFF0000"/>
        <rFont val="ＭＳ Ｐゴシック"/>
        <family val="3"/>
        <charset val="128"/>
      </rPr>
      <t>※</t>
    </r>
    <rPh sb="0" eb="4">
      <t>カンキョウヘンカ</t>
    </rPh>
    <rPh sb="5" eb="7">
      <t>ウム</t>
    </rPh>
    <phoneticPr fontId="3"/>
  </si>
  <si>
    <t>調査結果</t>
    <rPh sb="0" eb="2">
      <t>チョウサ</t>
    </rPh>
    <rPh sb="2" eb="4">
      <t>ケッカ</t>
    </rPh>
    <phoneticPr fontId="3"/>
  </si>
  <si>
    <r>
      <t>区間名</t>
    </r>
    <r>
      <rPr>
        <b/>
        <sz val="10.5"/>
        <color rgb="FFFF0000"/>
        <rFont val="ＭＳ Ｐゴシック"/>
        <family val="3"/>
        <charset val="128"/>
      </rPr>
      <t>※</t>
    </r>
    <rPh sb="0" eb="2">
      <t>クカン</t>
    </rPh>
    <rPh sb="2" eb="3">
      <t>メイ</t>
    </rPh>
    <phoneticPr fontId="3"/>
  </si>
  <si>
    <r>
      <t>種名</t>
    </r>
    <r>
      <rPr>
        <b/>
        <sz val="10.5"/>
        <color rgb="FFFF0000"/>
        <rFont val="ＭＳ Ｐゴシック"/>
        <family val="3"/>
        <charset val="128"/>
      </rPr>
      <t>※</t>
    </r>
    <rPh sb="0" eb="2">
      <t>シュメイ</t>
    </rPh>
    <phoneticPr fontId="3"/>
  </si>
  <si>
    <r>
      <t>数</t>
    </r>
    <r>
      <rPr>
        <b/>
        <sz val="10.5"/>
        <color rgb="FFFF0000"/>
        <rFont val="ＭＳ Ｐゴシック"/>
        <family val="3"/>
        <charset val="128"/>
      </rPr>
      <t>※</t>
    </r>
    <rPh sb="0" eb="1">
      <t>カズ</t>
    </rPh>
    <phoneticPr fontId="3"/>
  </si>
  <si>
    <r>
      <t>同定ポイント</t>
    </r>
    <r>
      <rPr>
        <sz val="10.5"/>
        <color rgb="FFFF0000"/>
        <rFont val="ＭＳ Ｐゴシック"/>
        <family val="3"/>
        <charset val="128"/>
      </rPr>
      <t>※</t>
    </r>
    <r>
      <rPr>
        <sz val="9"/>
        <rFont val="ＭＳ Ｐゴシック"/>
        <family val="3"/>
        <charset val="128"/>
      </rPr>
      <t>(該当するものに○)</t>
    </r>
    <rPh sb="0" eb="2">
      <t>ドウテイ</t>
    </rPh>
    <rPh sb="8" eb="10">
      <t>ガイトウ</t>
    </rPh>
    <phoneticPr fontId="3"/>
  </si>
  <si>
    <r>
      <t>調査区間名リスト</t>
    </r>
    <r>
      <rPr>
        <b/>
        <sz val="10.5"/>
        <color rgb="FFFF0000"/>
        <rFont val="ＭＳ Ｐゴシック"/>
        <family val="3"/>
        <charset val="128"/>
      </rPr>
      <t>※</t>
    </r>
    <rPh sb="0" eb="2">
      <t>チョウサ</t>
    </rPh>
    <rPh sb="4" eb="5">
      <t>メイ</t>
    </rPh>
    <phoneticPr fontId="3"/>
  </si>
  <si>
    <t>区間の環境</t>
    <rPh sb="0" eb="2">
      <t>クカン</t>
    </rPh>
    <rPh sb="3" eb="5">
      <t>カンキョウ</t>
    </rPh>
    <phoneticPr fontId="3"/>
  </si>
  <si>
    <r>
      <t>調査年度</t>
    </r>
    <r>
      <rPr>
        <b/>
        <sz val="10.5"/>
        <color rgb="FFFF0000"/>
        <rFont val="ＭＳ Ｐゴシック"/>
        <family val="3"/>
        <charset val="128"/>
      </rPr>
      <t>※</t>
    </r>
    <rPh sb="0" eb="2">
      <t>チョウサ</t>
    </rPh>
    <rPh sb="2" eb="4">
      <t>ネンド</t>
    </rPh>
    <phoneticPr fontId="3"/>
  </si>
  <si>
    <t>水田</t>
    <rPh sb="0" eb="2">
      <t>スイデン</t>
    </rPh>
    <phoneticPr fontId="3"/>
  </si>
  <si>
    <t>区間名リスト</t>
    <rPh sb="0" eb="3">
      <t>クカンメイ</t>
    </rPh>
    <phoneticPr fontId="3"/>
  </si>
  <si>
    <t>環境変化の有無</t>
    <rPh sb="0" eb="4">
      <t>カンキョウヘンカ</t>
    </rPh>
    <rPh sb="5" eb="7">
      <t>ウム</t>
    </rPh>
    <phoneticPr fontId="3"/>
  </si>
  <si>
    <t>区間名リスト</t>
    <rPh sb="0" eb="2">
      <t>クカン</t>
    </rPh>
    <rPh sb="2" eb="3">
      <t>メイ</t>
    </rPh>
    <phoneticPr fontId="3"/>
  </si>
  <si>
    <t>↓年度チェック</t>
    <rPh sb="1" eb="3">
      <t>ネンド</t>
    </rPh>
    <phoneticPr fontId="3"/>
  </si>
  <si>
    <t>↓未入力チェック</t>
    <rPh sb="1" eb="4">
      <t>ミニュウリョク</t>
    </rPh>
    <phoneticPr fontId="3"/>
  </si>
  <si>
    <t>↓未入力チェック</t>
    <rPh sb="1" eb="4">
      <t>ミニュウリョク</t>
    </rPh>
    <phoneticPr fontId="3"/>
  </si>
  <si>
    <t>↓区間名チェック</t>
    <rPh sb="1" eb="4">
      <t>クカンメイ</t>
    </rPh>
    <phoneticPr fontId="3"/>
  </si>
  <si>
    <t>※シートごとの各項目にある「状態」（×未入力や△入力中など）の部分をクリックすると、該当項目に飛ぶことができます</t>
    <rPh sb="7" eb="10">
      <t>カクコウモク</t>
    </rPh>
    <rPh sb="14" eb="16">
      <t>ジョウタイ</t>
    </rPh>
    <rPh sb="19" eb="22">
      <t>ミニュウリョク</t>
    </rPh>
    <rPh sb="23" eb="27">
      <t>サンカクニュウリョクチュウ</t>
    </rPh>
    <rPh sb="31" eb="33">
      <t>ブブン</t>
    </rPh>
    <rPh sb="42" eb="44">
      <t>ガイトウ</t>
    </rPh>
    <rPh sb="44" eb="46">
      <t>コウモク</t>
    </rPh>
    <rPh sb="47" eb="48">
      <t>ト</t>
    </rPh>
    <phoneticPr fontId="3"/>
  </si>
  <si>
    <t>○完了</t>
    <rPh sb="1" eb="3">
      <t>カンリョウ</t>
    </rPh>
    <phoneticPr fontId="3"/>
  </si>
  <si>
    <t>D</t>
  </si>
  <si>
    <t>林内</t>
    <rPh sb="0" eb="2">
      <t>リンナイ</t>
    </rPh>
    <phoneticPr fontId="3"/>
  </si>
  <si>
    <t>草地</t>
    <rPh sb="0" eb="2">
      <t>クサチ</t>
    </rPh>
    <phoneticPr fontId="3"/>
  </si>
  <si>
    <t>市街地</t>
    <rPh sb="0" eb="3">
      <t>シガイチ</t>
    </rPh>
    <phoneticPr fontId="3"/>
  </si>
  <si>
    <t>○○の里山</t>
  </si>
  <si>
    <t>福田、植田</t>
    <phoneticPr fontId="3"/>
  </si>
  <si>
    <t>出現・発生時期に変化があった
鳥類がある</t>
    <rPh sb="8" eb="10">
      <t>ヘンカ</t>
    </rPh>
    <rPh sb="15" eb="17">
      <t>チョウルイ</t>
    </rPh>
    <phoneticPr fontId="12"/>
  </si>
  <si>
    <t>繁殖期</t>
    <rPh sb="0" eb="3">
      <t>ハンショクキ</t>
    </rPh>
    <phoneticPr fontId="5"/>
  </si>
  <si>
    <r>
      <t>データ入力から提出までの大まかな流れ</t>
    </r>
    <r>
      <rPr>
        <b/>
        <sz val="14"/>
        <color theme="0"/>
        <rFont val="ＭＳ Ｐゴシック"/>
        <family val="3"/>
        <charset val="128"/>
      </rPr>
      <t xml:space="preserve"> (最初にお読みください)</t>
    </r>
    <rPh sb="3" eb="5">
      <t>ニュウリョク</t>
    </rPh>
    <rPh sb="7" eb="9">
      <t>テイシュツ</t>
    </rPh>
    <rPh sb="12" eb="13">
      <t>オオ</t>
    </rPh>
    <rPh sb="16" eb="17">
      <t>ナガ</t>
    </rPh>
    <rPh sb="20" eb="22">
      <t>サイショ</t>
    </rPh>
    <rPh sb="24" eb="25">
      <t>ヨ</t>
    </rPh>
    <phoneticPr fontId="3"/>
  </si>
  <si>
    <t>末尾に注意事項がありますので最後までお読みください</t>
    <rPh sb="0" eb="2">
      <t>マツビ</t>
    </rPh>
    <rPh sb="3" eb="7">
      <t>チュウイジコウ</t>
    </rPh>
    <rPh sb="14" eb="16">
      <t>サイゴ</t>
    </rPh>
    <rPh sb="19" eb="20">
      <t>ヨ</t>
    </rPh>
    <phoneticPr fontId="12"/>
  </si>
  <si>
    <t>手順</t>
    <rPh sb="0" eb="2">
      <t>テジュン</t>
    </rPh>
    <phoneticPr fontId="12"/>
  </si>
  <si>
    <r>
      <rPr>
        <sz val="16"/>
        <color theme="1"/>
        <rFont val="ＭＳ Ｐゴシック"/>
        <family val="3"/>
        <charset val="128"/>
      </rPr>
      <t xml:space="preserve">❶ </t>
    </r>
    <r>
      <rPr>
        <b/>
        <sz val="12"/>
        <color rgb="FFFF0000"/>
        <rFont val="ＭＳ Ｐゴシック"/>
        <family val="3"/>
        <charset val="128"/>
      </rPr>
      <t>&lt;&lt;必ず最初にご入力ください&gt;&gt;</t>
    </r>
    <phoneticPr fontId="35"/>
  </si>
  <si>
    <r>
      <rPr>
        <sz val="16"/>
        <color theme="1"/>
        <rFont val="ＭＳ Ｐゴシック"/>
        <family val="3"/>
        <charset val="128"/>
      </rPr>
      <t>❷</t>
    </r>
    <r>
      <rPr>
        <sz val="14"/>
        <color theme="1"/>
        <rFont val="ＭＳ Ｐゴシック"/>
        <family val="3"/>
        <charset val="128"/>
      </rPr>
      <t xml:space="preserve"> </t>
    </r>
    <r>
      <rPr>
        <u/>
        <sz val="14"/>
        <color theme="1"/>
        <rFont val="ＭＳ Ｐゴシック"/>
        <family val="3"/>
        <charset val="128"/>
      </rPr>
      <t>環境変化の有無</t>
    </r>
    <r>
      <rPr>
        <sz val="14"/>
        <color theme="1"/>
        <rFont val="ＭＳ Ｐゴシック"/>
        <family val="3"/>
        <charset val="128"/>
      </rPr>
      <t>を入力</t>
    </r>
    <r>
      <rPr>
        <sz val="9"/>
        <color theme="1"/>
        <rFont val="ＭＳ Ｐゴシック"/>
        <family val="3"/>
        <charset val="128"/>
      </rPr>
      <t>※</t>
    </r>
    <rPh sb="2" eb="4">
      <t>カンキョウ</t>
    </rPh>
    <rPh sb="4" eb="6">
      <t>ヘンカ</t>
    </rPh>
    <rPh sb="7" eb="9">
      <t>ウム</t>
    </rPh>
    <rPh sb="10" eb="12">
      <t>ニュウリョク</t>
    </rPh>
    <phoneticPr fontId="35"/>
  </si>
  <si>
    <t xml:space="preserve">  ※②③は④の後に入力でもOK</t>
    <rPh sb="8" eb="9">
      <t>アト</t>
    </rPh>
    <rPh sb="10" eb="12">
      <t>ニュウリョク</t>
    </rPh>
    <phoneticPr fontId="35"/>
  </si>
  <si>
    <r>
      <rPr>
        <sz val="16"/>
        <color theme="1"/>
        <rFont val="ＭＳ Ｐゴシック"/>
        <family val="3"/>
        <charset val="128"/>
      </rPr>
      <t xml:space="preserve">❹ </t>
    </r>
    <r>
      <rPr>
        <sz val="14"/>
        <color theme="1"/>
        <rFont val="ＭＳ Ｐゴシック"/>
        <family val="3"/>
        <charset val="128"/>
      </rPr>
      <t>各回の</t>
    </r>
    <r>
      <rPr>
        <u/>
        <sz val="14"/>
        <color theme="1"/>
        <rFont val="ＭＳ Ｐゴシック"/>
        <family val="3"/>
        <charset val="128"/>
      </rPr>
      <t>基本情報・調査条件・調査結果</t>
    </r>
    <r>
      <rPr>
        <sz val="14"/>
        <color theme="1"/>
        <rFont val="ＭＳ Ｐゴシック"/>
        <family val="3"/>
        <charset val="128"/>
      </rPr>
      <t>を入力</t>
    </r>
    <rPh sb="2" eb="3">
      <t>カク</t>
    </rPh>
    <rPh sb="3" eb="4">
      <t>カイ</t>
    </rPh>
    <rPh sb="5" eb="9">
      <t>キホンジョウホウ</t>
    </rPh>
    <rPh sb="10" eb="12">
      <t>チョウサ</t>
    </rPh>
    <rPh sb="12" eb="14">
      <t>ジョウケン</t>
    </rPh>
    <rPh sb="15" eb="19">
      <t>チョウサケッカ</t>
    </rPh>
    <rPh sb="20" eb="22">
      <t>ニュウリョク</t>
    </rPh>
    <phoneticPr fontId="35"/>
  </si>
  <si>
    <t>　　詳細な入力方法については入力例シートをご参照ください</t>
  </si>
  <si>
    <t>　 ”△入力中” もしくは ”×未入力” があったら、該当する項目を再度確認して修正願います</t>
    <phoneticPr fontId="12"/>
  </si>
  <si>
    <t xml:space="preserve">    （ただし、 ”△入力中””×未入力”のままでも問題ない場合があります）</t>
    <phoneticPr fontId="12"/>
  </si>
  <si>
    <t xml:space="preserve"> データをご提出ください</t>
    <rPh sb="6" eb="8">
      <t>テイシュツ</t>
    </rPh>
    <phoneticPr fontId="12"/>
  </si>
  <si>
    <t>　・データ提出の際は、ファイル名が正しいか確認願います（右の記載例参照）</t>
    <rPh sb="5" eb="7">
      <t>テイシュツ</t>
    </rPh>
    <rPh sb="8" eb="9">
      <t>サイ</t>
    </rPh>
    <rPh sb="15" eb="16">
      <t>メイ</t>
    </rPh>
    <rPh sb="17" eb="18">
      <t>タダ</t>
    </rPh>
    <rPh sb="21" eb="23">
      <t>カクニン</t>
    </rPh>
    <rPh sb="23" eb="24">
      <t>ネガ</t>
    </rPh>
    <rPh sb="28" eb="29">
      <t>ミギ</t>
    </rPh>
    <rPh sb="30" eb="33">
      <t>キサイレイ</t>
    </rPh>
    <rPh sb="33" eb="35">
      <t>サンショウ</t>
    </rPh>
    <phoneticPr fontId="3"/>
  </si>
  <si>
    <r>
      <t xml:space="preserve"> ◆ 項目名に</t>
    </r>
    <r>
      <rPr>
        <b/>
        <sz val="13"/>
        <color rgb="FFFF0000"/>
        <rFont val="メイリオ"/>
        <family val="3"/>
        <charset val="128"/>
      </rPr>
      <t>※</t>
    </r>
    <r>
      <rPr>
        <b/>
        <sz val="13"/>
        <color theme="1"/>
        <rFont val="メイリオ"/>
        <family val="3"/>
        <charset val="128"/>
      </rPr>
      <t>が付記された必須項目は、もれなく入力願います</t>
    </r>
    <rPh sb="3" eb="6">
      <t>コウモクメイ</t>
    </rPh>
    <rPh sb="9" eb="11">
      <t>フキ</t>
    </rPh>
    <rPh sb="14" eb="18">
      <t>ヒッスコウモク</t>
    </rPh>
    <rPh sb="24" eb="27">
      <t>ニュウリョクネガ</t>
    </rPh>
    <phoneticPr fontId="12"/>
  </si>
  <si>
    <t>　◆ エラーがあるセルが黄色、もしくは薄オレンジ色に着色されます</t>
    <rPh sb="12" eb="14">
      <t>キイロ</t>
    </rPh>
    <phoneticPr fontId="12"/>
  </si>
  <si>
    <r>
      <t xml:space="preserve">  　 未記入・記入間違いの場合、</t>
    </r>
    <r>
      <rPr>
        <u/>
        <sz val="11"/>
        <color theme="1"/>
        <rFont val="ＭＳ Ｐゴシック"/>
        <family val="3"/>
        <charset val="128"/>
      </rPr>
      <t>解析に利用できず集計対象外となる</t>
    </r>
    <r>
      <rPr>
        <sz val="11"/>
        <color theme="1"/>
        <rFont val="ＭＳ Ｐゴシック"/>
        <family val="3"/>
        <charset val="128"/>
      </rPr>
      <t>ためです。
　　　</t>
    </r>
    <phoneticPr fontId="12"/>
  </si>
  <si>
    <t>　 　着色された色によって、下表を参照に入力/修正/確認願います。</t>
    <rPh sb="3" eb="5">
      <t>チャクショク</t>
    </rPh>
    <rPh sb="8" eb="9">
      <t>イロ</t>
    </rPh>
    <rPh sb="14" eb="15">
      <t>シタ</t>
    </rPh>
    <rPh sb="15" eb="16">
      <t>ヒョウ</t>
    </rPh>
    <rPh sb="17" eb="19">
      <t>サンショウ</t>
    </rPh>
    <rPh sb="20" eb="22">
      <t>ニュウリョク</t>
    </rPh>
    <rPh sb="23" eb="25">
      <t>シュウセイ</t>
    </rPh>
    <rPh sb="26" eb="29">
      <t>カクニンネガ</t>
    </rPh>
    <phoneticPr fontId="12"/>
  </si>
  <si>
    <t>　　皆様から提供いただいた貴重なデータをすべて有効活用するため、ご協力お願いします。</t>
    <rPh sb="23" eb="27">
      <t>ユウコウカツヨウ</t>
    </rPh>
    <rPh sb="33" eb="35">
      <t>キョウリョク</t>
    </rPh>
    <rPh sb="36" eb="37">
      <t>ネガ</t>
    </rPh>
    <phoneticPr fontId="12"/>
  </si>
  <si>
    <t>　・新しい区間を設定した、または区間を変更した場合は、地図の提出もお願いいたします</t>
    <rPh sb="2" eb="3">
      <t>アタラ</t>
    </rPh>
    <rPh sb="5" eb="7">
      <t>クカン</t>
    </rPh>
    <rPh sb="8" eb="10">
      <t>セッテイ</t>
    </rPh>
    <rPh sb="16" eb="18">
      <t>クカン</t>
    </rPh>
    <rPh sb="19" eb="21">
      <t>ヘンコウ</t>
    </rPh>
    <rPh sb="23" eb="25">
      <t>バアイ</t>
    </rPh>
    <rPh sb="27" eb="29">
      <t>チズ</t>
    </rPh>
    <rPh sb="30" eb="32">
      <t>テイシュツ</t>
    </rPh>
    <rPh sb="34" eb="35">
      <t>ネガ</t>
    </rPh>
    <phoneticPr fontId="3"/>
  </si>
  <si>
    <t>S999</t>
  </si>
  <si>
    <t>晴れ</t>
    <rPh sb="0" eb="1">
      <t>ハ</t>
    </rPh>
    <phoneticPr fontId="3"/>
  </si>
  <si>
    <t>コース外にオオタカを確認。本サイトでガビチョウを初確認。</t>
  </si>
  <si>
    <t>先月○○の会と地主さんとで林内の下草刈りを実施した</t>
  </si>
  <si>
    <r>
      <t>　</t>
    </r>
    <r>
      <rPr>
        <u/>
        <sz val="14"/>
        <rFont val="ＭＳ Ｐゴシック"/>
        <family val="3"/>
        <charset val="128"/>
      </rPr>
      <t>サイト番号・調査年度・調査シーズン</t>
    </r>
    <r>
      <rPr>
        <sz val="10"/>
        <rFont val="ＭＳ Ｐゴシック"/>
        <family val="3"/>
        <charset val="128"/>
      </rPr>
      <t>（右図a）</t>
    </r>
    <r>
      <rPr>
        <sz val="14"/>
        <rFont val="ＭＳ Ｐゴシック"/>
        <family val="3"/>
        <charset val="128"/>
      </rPr>
      <t>、</t>
    </r>
    <r>
      <rPr>
        <u/>
        <sz val="14"/>
        <rFont val="ＭＳ Ｐゴシック"/>
        <family val="3"/>
        <charset val="128"/>
      </rPr>
      <t>調査区間名リスト</t>
    </r>
    <r>
      <rPr>
        <sz val="10"/>
        <rFont val="ＭＳ Ｐゴシック"/>
        <family val="3"/>
        <charset val="128"/>
      </rPr>
      <t>（右図b）</t>
    </r>
    <r>
      <rPr>
        <sz val="14"/>
        <rFont val="ＭＳ Ｐゴシック"/>
        <family val="3"/>
        <charset val="128"/>
      </rPr>
      <t>を入力</t>
    </r>
    <rPh sb="26" eb="28">
      <t>クカン</t>
    </rPh>
    <rPh sb="38" eb="40">
      <t>ニュウリョク</t>
    </rPh>
    <phoneticPr fontId="12"/>
  </si>
  <si>
    <r>
      <rPr>
        <sz val="16"/>
        <color theme="1"/>
        <rFont val="ＭＳ Ｐゴシック"/>
        <family val="3"/>
        <charset val="128"/>
      </rPr>
      <t xml:space="preserve">❸ </t>
    </r>
    <r>
      <rPr>
        <u/>
        <sz val="14"/>
        <color theme="1"/>
        <rFont val="ＭＳ Ｐゴシック"/>
        <family val="3"/>
        <charset val="128"/>
      </rPr>
      <t>入力状況がすべて”○完了”になった</t>
    </r>
    <r>
      <rPr>
        <sz val="14"/>
        <color theme="1"/>
        <rFont val="ＭＳ Ｐゴシック"/>
        <family val="3"/>
        <charset val="128"/>
      </rPr>
      <t>ことを確認</t>
    </r>
    <r>
      <rPr>
        <sz val="10"/>
        <color theme="1"/>
        <rFont val="ＭＳ Ｐゴシック"/>
        <family val="3"/>
        <charset val="128"/>
      </rPr>
      <t>※</t>
    </r>
    <rPh sb="2" eb="6">
      <t>ニュウリョクジョウキョウ</t>
    </rPh>
    <phoneticPr fontId="35"/>
  </si>
  <si>
    <r>
      <rPr>
        <sz val="16"/>
        <color theme="1"/>
        <rFont val="ＭＳ Ｐゴシック"/>
        <family val="3"/>
        <charset val="128"/>
      </rPr>
      <t>➎</t>
    </r>
    <r>
      <rPr>
        <sz val="14"/>
        <color theme="1"/>
        <rFont val="ＭＳ Ｐゴシック"/>
        <family val="3"/>
        <charset val="128"/>
      </rPr>
      <t xml:space="preserve"> 各回の</t>
    </r>
    <r>
      <rPr>
        <u/>
        <sz val="14"/>
        <color theme="1"/>
        <rFont val="ＭＳ Ｐゴシック"/>
        <family val="3"/>
        <charset val="128"/>
      </rPr>
      <t>入力状況がすべて”○完了”になった</t>
    </r>
    <r>
      <rPr>
        <sz val="14"/>
        <color theme="1"/>
        <rFont val="ＭＳ Ｐゴシック"/>
        <family val="3"/>
        <charset val="128"/>
      </rPr>
      <t>ことを確認</t>
    </r>
    <rPh sb="2" eb="3">
      <t>カク</t>
    </rPh>
    <rPh sb="3" eb="4">
      <t>カイ</t>
    </rPh>
    <rPh sb="5" eb="9">
      <t>ニュウリョクジョウキョウ</t>
    </rPh>
    <phoneticPr fontId="35"/>
  </si>
  <si>
    <r>
      <rPr>
        <sz val="16"/>
        <color theme="1"/>
        <rFont val="ＭＳ Ｐゴシック"/>
        <family val="3"/>
        <charset val="128"/>
      </rPr>
      <t xml:space="preserve">❻ </t>
    </r>
    <r>
      <rPr>
        <sz val="14"/>
        <color theme="1"/>
        <rFont val="ＭＳ Ｐゴシック"/>
        <family val="3"/>
        <charset val="128"/>
      </rPr>
      <t>各シートの状態が</t>
    </r>
    <r>
      <rPr>
        <u/>
        <sz val="14"/>
        <color theme="1"/>
        <rFont val="ＭＳ Ｐゴシック"/>
        <family val="3"/>
        <charset val="128"/>
      </rPr>
      <t>すべて”○入力済”になった</t>
    </r>
    <r>
      <rPr>
        <sz val="14"/>
        <color theme="1"/>
        <rFont val="ＭＳ Ｐゴシック"/>
        <family val="3"/>
        <charset val="128"/>
      </rPr>
      <t>ことを確認</t>
    </r>
    <rPh sb="2" eb="3">
      <t>カク</t>
    </rPh>
    <rPh sb="7" eb="9">
      <t>ジョウタイ</t>
    </rPh>
    <rPh sb="15" eb="18">
      <t>ニュウリョクズ</t>
    </rPh>
    <phoneticPr fontId="35"/>
  </si>
  <si>
    <t>"△入力中"や"×未入力"のままでも問題ない場合があり（未調査回がある等）、提出は可能です</t>
    <rPh sb="18" eb="20">
      <t>モンダイ</t>
    </rPh>
    <rPh sb="22" eb="24">
      <t>バアイ</t>
    </rPh>
    <rPh sb="28" eb="32">
      <t>ミチョウサカイ</t>
    </rPh>
    <rPh sb="35" eb="36">
      <t>ナド</t>
    </rPh>
    <rPh sb="41" eb="43">
      <t>カノウ</t>
    </rPh>
    <phoneticPr fontId="3"/>
  </si>
  <si>
    <t>ご入力、ありがとうございました</t>
    <rPh sb="1" eb="3">
      <t>ニュウリョク</t>
    </rPh>
    <phoneticPr fontId="3"/>
  </si>
  <si>
    <r>
      <rPr>
        <b/>
        <sz val="14"/>
        <color rgb="FFFF0000"/>
        <rFont val="ＭＳ ゴシック"/>
        <family val="3"/>
        <charset val="128"/>
      </rPr>
      <t>必ず</t>
    </r>
    <r>
      <rPr>
        <b/>
        <sz val="14"/>
        <color theme="1"/>
        <rFont val="ＭＳ ゴシック"/>
        <family val="3"/>
        <charset val="128"/>
      </rPr>
      <t>下記❶～❻の手順で入力をお願いします</t>
    </r>
    <r>
      <rPr>
        <sz val="14"/>
        <color theme="1"/>
        <rFont val="ＭＳ ゴシック"/>
        <family val="3"/>
        <charset val="128"/>
      </rPr>
      <t>（❶が未入力の場合、❹は入力できません）</t>
    </r>
    <rPh sb="0" eb="1">
      <t>カナラ</t>
    </rPh>
    <rPh sb="2" eb="4">
      <t>カキ</t>
    </rPh>
    <rPh sb="8" eb="10">
      <t>テジュン</t>
    </rPh>
    <rPh sb="11" eb="13">
      <t>ニュウリョク</t>
    </rPh>
    <rPh sb="15" eb="16">
      <t>ネガ</t>
    </rPh>
    <rPh sb="23" eb="26">
      <t>ミニュウリョク</t>
    </rPh>
    <rPh sb="27" eb="29">
      <t>バアイ</t>
    </rPh>
    <rPh sb="32" eb="34">
      <t>ニュウリョク</t>
    </rPh>
    <phoneticPr fontId="12"/>
  </si>
  <si>
    <r>
      <t>モニ1000里地　鳥類調査　特徴的な変化入力用フォーム</t>
    </r>
    <r>
      <rPr>
        <b/>
        <sz val="10"/>
        <color theme="0"/>
        <rFont val="ＭＳ Ｐゴシック"/>
        <family val="3"/>
        <charset val="128"/>
      </rPr>
      <t>　ver.5.00</t>
    </r>
    <rPh sb="6" eb="8">
      <t>サトチ</t>
    </rPh>
    <rPh sb="9" eb="11">
      <t>チョウルイ</t>
    </rPh>
    <rPh sb="11" eb="13">
      <t>チョウサ</t>
    </rPh>
    <rPh sb="14" eb="16">
      <t>トクチョウ</t>
    </rPh>
    <rPh sb="16" eb="17">
      <t>テキ</t>
    </rPh>
    <rPh sb="18" eb="20">
      <t>ヘンカ</t>
    </rPh>
    <rPh sb="20" eb="22">
      <t>ニュウリョク</t>
    </rPh>
    <rPh sb="22" eb="23">
      <t>ヨウ</t>
    </rPh>
    <phoneticPr fontId="3"/>
  </si>
  <si>
    <r>
      <t>モニ1000里地　鳥類調査　結果入力用フォーム</t>
    </r>
    <r>
      <rPr>
        <b/>
        <sz val="10"/>
        <rFont val="ＭＳ Ｐゴシック"/>
        <family val="3"/>
        <charset val="128"/>
      </rPr>
      <t xml:space="preserve"> ver5.00</t>
    </r>
    <phoneticPr fontId="3"/>
  </si>
  <si>
    <r>
      <t>モニ1000里地　鳥類調査　結果入力用フォーム</t>
    </r>
    <r>
      <rPr>
        <b/>
        <sz val="10"/>
        <rFont val="ＭＳ Ｐゴシック"/>
        <family val="3"/>
        <charset val="128"/>
      </rPr>
      <t xml:space="preserve"> ver5.00</t>
    </r>
    <rPh sb="9" eb="11">
      <t>チョウルイ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</si>
</sst>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_);[Red]\(0\)"/>
    <numFmt numFmtId="177" formatCode="000"/>
    <numFmt numFmtId="178" formatCode="0_ "/>
    <numFmt numFmtId="179" formatCode="[=1]&quot;○&quot;;General"/>
  </numFmts>
  <fonts count="6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平成明朝"/>
      <family val="3"/>
      <charset val="128"/>
    </font>
    <font>
      <b/>
      <sz val="11"/>
      <name val="ＭＳ Ｐゴシック"/>
      <family val="3"/>
      <charset val="128"/>
    </font>
    <font>
      <sz val="10"/>
      <name val="ＭＳ Ｐゴシック"/>
      <family val="3"/>
      <charset val="128"/>
    </font>
    <font>
      <sz val="11"/>
      <name val="ＭＳ Ｐゴシック"/>
      <family val="3"/>
      <charset val="128"/>
    </font>
    <font>
      <b/>
      <sz val="9"/>
      <color indexed="81"/>
      <name val="ＭＳ Ｐゴシック"/>
      <family val="3"/>
      <charset val="128"/>
    </font>
    <font>
      <sz val="9"/>
      <name val="ＭＳ Ｐゴシック"/>
      <family val="3"/>
      <charset val="128"/>
    </font>
    <font>
      <b/>
      <sz val="18"/>
      <name val="ＭＳ Ｐゴシック"/>
      <family val="3"/>
      <charset val="128"/>
    </font>
    <font>
      <sz val="9"/>
      <color indexed="81"/>
      <name val="ＭＳ Ｐゴシック"/>
      <family val="3"/>
      <charset val="128"/>
    </font>
    <font>
      <sz val="6"/>
      <name val="ＭＳ Ｐゴシック"/>
      <family val="2"/>
      <charset val="128"/>
      <scheme val="minor"/>
    </font>
    <font>
      <sz val="10"/>
      <color indexed="81"/>
      <name val="MS P ゴシック"/>
      <family val="3"/>
      <charset val="128"/>
    </font>
    <font>
      <b/>
      <sz val="18"/>
      <color theme="0"/>
      <name val="ＭＳ Ｐゴシック"/>
      <family val="3"/>
      <charset val="128"/>
    </font>
    <font>
      <b/>
      <sz val="9"/>
      <color indexed="81"/>
      <name val="MS P ゴシック"/>
      <family val="3"/>
      <charset val="128"/>
    </font>
    <font>
      <b/>
      <sz val="11"/>
      <color rgb="FFFF0000"/>
      <name val="ＭＳ Ｐゴシック"/>
      <family val="3"/>
      <charset val="128"/>
    </font>
    <font>
      <b/>
      <sz val="10"/>
      <name val="ＭＳ Ｐゴシック"/>
      <family val="3"/>
      <charset val="128"/>
    </font>
    <font>
      <b/>
      <sz val="10"/>
      <color theme="0"/>
      <name val="ＭＳ Ｐゴシック"/>
      <family val="3"/>
      <charset val="128"/>
    </font>
    <font>
      <sz val="11"/>
      <color theme="1"/>
      <name val="ＭＳ Ｐゴシック"/>
      <family val="3"/>
      <charset val="128"/>
    </font>
    <font>
      <b/>
      <sz val="10.5"/>
      <color theme="0"/>
      <name val="ＭＳ Ｐゴシック"/>
      <family val="3"/>
      <charset val="128"/>
    </font>
    <font>
      <b/>
      <sz val="10.5"/>
      <color theme="1"/>
      <name val="ＭＳ Ｐゴシック"/>
      <family val="3"/>
      <charset val="128"/>
    </font>
    <font>
      <b/>
      <sz val="10"/>
      <color theme="3" tint="0.39997558519241921"/>
      <name val="ＭＳ Ｐゴシック"/>
      <family val="3"/>
      <charset val="128"/>
    </font>
    <font>
      <sz val="10.5"/>
      <name val="ＭＳ Ｐゴシック"/>
      <family val="3"/>
      <charset val="128"/>
    </font>
    <font>
      <sz val="12"/>
      <color theme="1"/>
      <name val="ＭＳ Ｐゴシック"/>
      <family val="3"/>
      <charset val="128"/>
    </font>
    <font>
      <b/>
      <sz val="10.5"/>
      <name val="ＭＳ Ｐゴシック"/>
      <family val="3"/>
      <charset val="128"/>
    </font>
    <font>
      <b/>
      <sz val="10.5"/>
      <color rgb="FFFF0000"/>
      <name val="ＭＳ Ｐゴシック"/>
      <family val="3"/>
      <charset val="128"/>
    </font>
    <font>
      <b/>
      <sz val="10.5"/>
      <color theme="0" tint="-0.499984740745262"/>
      <name val="ＭＳ Ｐゴシック"/>
      <family val="3"/>
      <charset val="128"/>
    </font>
    <font>
      <sz val="10.5"/>
      <color rgb="FFFF0000"/>
      <name val="ＭＳ Ｐゴシック"/>
      <family val="3"/>
      <charset val="128"/>
    </font>
    <font>
      <sz val="10"/>
      <color rgb="FFFF0000"/>
      <name val="ＭＳ Ｐゴシック"/>
      <family val="3"/>
      <charset val="128"/>
    </font>
    <font>
      <b/>
      <sz val="10"/>
      <color rgb="FFFF0000"/>
      <name val="ＭＳ Ｐゴシック"/>
      <family val="3"/>
      <charset val="128"/>
    </font>
    <font>
      <b/>
      <sz val="10.5"/>
      <color rgb="FF0070C0"/>
      <name val="ＭＳ Ｐゴシック"/>
      <family val="3"/>
      <charset val="128"/>
    </font>
    <font>
      <b/>
      <sz val="10.5"/>
      <color indexed="81"/>
      <name val="ＭＳ Ｐゴシック"/>
      <family val="3"/>
      <charset val="128"/>
    </font>
    <font>
      <u/>
      <sz val="11"/>
      <color theme="10"/>
      <name val="ＭＳ Ｐゴシック"/>
      <family val="3"/>
      <charset val="128"/>
    </font>
    <font>
      <sz val="6"/>
      <color theme="1"/>
      <name val="ＭＳ Ｐゴシック"/>
      <family val="3"/>
      <charset val="128"/>
    </font>
    <font>
      <sz val="18"/>
      <color theme="3"/>
      <name val="ＭＳ Ｐゴシック"/>
      <family val="2"/>
      <charset val="128"/>
      <scheme val="major"/>
    </font>
    <font>
      <b/>
      <sz val="14"/>
      <color theme="0"/>
      <name val="ＭＳ Ｐゴシック"/>
      <family val="3"/>
      <charset val="128"/>
    </font>
    <font>
      <sz val="18"/>
      <color theme="0"/>
      <name val="ＭＳ Ｐゴシック"/>
      <family val="3"/>
      <charset val="128"/>
    </font>
    <font>
      <sz val="18"/>
      <color theme="1"/>
      <name val="ＭＳ Ｐゴシック"/>
      <family val="3"/>
      <charset val="128"/>
    </font>
    <font>
      <sz val="14"/>
      <color theme="1"/>
      <name val="ＭＳ ゴシック"/>
      <family val="3"/>
      <charset val="128"/>
    </font>
    <font>
      <b/>
      <sz val="14"/>
      <color rgb="FFFF0000"/>
      <name val="ＭＳ ゴシック"/>
      <family val="3"/>
      <charset val="128"/>
    </font>
    <font>
      <b/>
      <sz val="14"/>
      <color theme="1"/>
      <name val="ＭＳ ゴシック"/>
      <family val="3"/>
      <charset val="128"/>
    </font>
    <font>
      <sz val="13"/>
      <color theme="1"/>
      <name val="ＭＳ Ｐゴシック"/>
      <family val="3"/>
      <charset val="128"/>
    </font>
    <font>
      <sz val="13"/>
      <color theme="1"/>
      <name val="ＭＳ ゴシック"/>
      <family val="3"/>
      <charset val="128"/>
    </font>
    <font>
      <b/>
      <sz val="16"/>
      <color theme="0"/>
      <name val="メイリオ"/>
      <family val="3"/>
      <charset val="128"/>
    </font>
    <font>
      <sz val="16"/>
      <color theme="1"/>
      <name val="メイリオ"/>
      <family val="3"/>
      <charset val="128"/>
    </font>
    <font>
      <sz val="14"/>
      <color theme="1"/>
      <name val="ＭＳ Ｐゴシック"/>
      <family val="3"/>
      <charset val="128"/>
    </font>
    <font>
      <sz val="16"/>
      <color theme="1"/>
      <name val="ＭＳ Ｐゴシック"/>
      <family val="3"/>
      <charset val="128"/>
    </font>
    <font>
      <b/>
      <sz val="12"/>
      <color rgb="FFFF0000"/>
      <name val="ＭＳ Ｐゴシック"/>
      <family val="3"/>
      <charset val="128"/>
    </font>
    <font>
      <sz val="14"/>
      <name val="ＭＳ Ｐゴシック"/>
      <family val="3"/>
      <charset val="128"/>
    </font>
    <font>
      <u/>
      <sz val="14"/>
      <name val="ＭＳ Ｐゴシック"/>
      <family val="3"/>
      <charset val="128"/>
    </font>
    <font>
      <u/>
      <sz val="14"/>
      <color theme="1"/>
      <name val="ＭＳ Ｐゴシック"/>
      <family val="3"/>
      <charset val="128"/>
    </font>
    <font>
      <sz val="9"/>
      <color theme="1"/>
      <name val="ＭＳ Ｐゴシック"/>
      <family val="3"/>
      <charset val="128"/>
    </font>
    <font>
      <sz val="10"/>
      <color theme="1"/>
      <name val="ＭＳ Ｐゴシック"/>
      <family val="3"/>
      <charset val="128"/>
    </font>
    <font>
      <b/>
      <sz val="14"/>
      <color theme="1"/>
      <name val="メイリオ"/>
      <family val="3"/>
      <charset val="128"/>
    </font>
    <font>
      <sz val="11"/>
      <color theme="1"/>
      <name val="メイリオ"/>
      <family val="3"/>
      <charset val="128"/>
    </font>
    <font>
      <sz val="11"/>
      <color theme="1"/>
      <name val="ＭＳ ゴシック"/>
      <family val="3"/>
      <charset val="128"/>
    </font>
    <font>
      <sz val="12"/>
      <color theme="1"/>
      <name val="ＭＳ ゴシック"/>
      <family val="3"/>
      <charset val="128"/>
    </font>
    <font>
      <b/>
      <sz val="13"/>
      <color theme="1"/>
      <name val="メイリオ"/>
      <family val="3"/>
      <charset val="128"/>
    </font>
    <font>
      <b/>
      <sz val="13"/>
      <color rgb="FFFF0000"/>
      <name val="メイリオ"/>
      <family val="3"/>
      <charset val="128"/>
    </font>
    <font>
      <u/>
      <sz val="11"/>
      <color theme="1"/>
      <name val="ＭＳ Ｐゴシック"/>
      <family val="3"/>
      <charset val="128"/>
    </font>
    <font>
      <b/>
      <u/>
      <sz val="9"/>
      <color indexed="81"/>
      <name val="ＭＳ Ｐゴシック"/>
      <family val="3"/>
      <charset val="128"/>
    </font>
  </fonts>
  <fills count="1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theme="8" tint="0.59999389629810485"/>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1"/>
        <bgColor indexed="64"/>
      </patternFill>
    </fill>
    <fill>
      <patternFill patternType="solid">
        <fgColor rgb="FFC0C0C0"/>
        <bgColor indexed="64"/>
      </patternFill>
    </fill>
    <fill>
      <patternFill patternType="solid">
        <fgColor theme="0" tint="-0.14999847407452621"/>
        <bgColor indexed="64"/>
      </patternFill>
    </fill>
    <fill>
      <patternFill patternType="solid">
        <fgColor rgb="FF0070C0"/>
        <bgColor indexed="64"/>
      </patternFill>
    </fill>
    <fill>
      <patternFill patternType="solid">
        <fgColor theme="0" tint="-4.9989318521683403E-2"/>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rgb="FFF0F8FA"/>
        <bgColor indexed="64"/>
      </patternFill>
    </fill>
    <fill>
      <patternFill patternType="solid">
        <fgColor rgb="FF99CCFF"/>
        <bgColor indexed="64"/>
      </patternFill>
    </fill>
    <fill>
      <patternFill patternType="solid">
        <fgColor theme="1" tint="0.249977111117893"/>
        <bgColor indexed="64"/>
      </patternFill>
    </fill>
    <fill>
      <patternFill patternType="solid">
        <fgColor theme="0" tint="-0.499984740745262"/>
        <bgColor indexed="64"/>
      </patternFill>
    </fill>
    <fill>
      <patternFill patternType="solid">
        <fgColor rgb="FF8B725B"/>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medium">
        <color indexed="64"/>
      </right>
      <top/>
      <bottom style="thin">
        <color indexed="64"/>
      </bottom>
      <diagonal style="thin">
        <color indexed="64"/>
      </diagonal>
    </border>
    <border>
      <left/>
      <right/>
      <top/>
      <bottom style="thin">
        <color indexed="64"/>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medium">
        <color indexed="64"/>
      </bottom>
      <diagonal style="thin">
        <color indexed="64"/>
      </diagonal>
    </border>
    <border>
      <left/>
      <right style="thin">
        <color indexed="64"/>
      </right>
      <top style="thin">
        <color indexed="64"/>
      </top>
      <bottom style="double">
        <color indexed="64"/>
      </bottom>
      <diagonal/>
    </border>
    <border diagonalUp="1">
      <left/>
      <right/>
      <top style="thin">
        <color indexed="64"/>
      </top>
      <bottom/>
      <diagonal style="thin">
        <color indexed="64"/>
      </diagonal>
    </border>
    <border diagonalUp="1">
      <left/>
      <right/>
      <top/>
      <bottom/>
      <diagonal style="thin">
        <color indexed="64"/>
      </diagonal>
    </border>
    <border diagonalUp="1">
      <left/>
      <right/>
      <top/>
      <bottom style="medium">
        <color indexed="64"/>
      </bottom>
      <diagonal style="thin">
        <color indexed="64"/>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s>
  <cellStyleXfs count="8">
    <xf numFmtId="0" fontId="0" fillId="0" borderId="0"/>
    <xf numFmtId="0" fontId="6" fillId="0" borderId="0">
      <alignment vertical="center"/>
    </xf>
    <xf numFmtId="0" fontId="6" fillId="0" borderId="0">
      <alignment vertical="center"/>
    </xf>
    <xf numFmtId="0" fontId="4" fillId="0" borderId="0"/>
    <xf numFmtId="0" fontId="2" fillId="0" borderId="0">
      <alignment vertical="center"/>
    </xf>
    <xf numFmtId="0" fontId="33" fillId="0" borderId="0" applyNumberFormat="0" applyFill="0" applyBorder="0" applyAlignment="0" applyProtection="0"/>
    <xf numFmtId="0" fontId="1" fillId="0" borderId="0">
      <alignment vertical="center"/>
    </xf>
    <xf numFmtId="0" fontId="1" fillId="0" borderId="0">
      <alignment vertical="center"/>
    </xf>
  </cellStyleXfs>
  <cellXfs count="288">
    <xf numFmtId="0" fontId="0" fillId="0" borderId="0" xfId="0"/>
    <xf numFmtId="177" fontId="0" fillId="0" borderId="0" xfId="0" applyNumberFormat="1"/>
    <xf numFmtId="0" fontId="0" fillId="2" borderId="1" xfId="0" applyFont="1" applyFill="1" applyBorder="1"/>
    <xf numFmtId="0" fontId="0" fillId="2" borderId="1" xfId="0" applyNumberFormat="1" applyFont="1" applyFill="1" applyBorder="1"/>
    <xf numFmtId="0" fontId="0" fillId="3" borderId="5" xfId="0" applyFont="1" applyFill="1" applyBorder="1"/>
    <xf numFmtId="0" fontId="0" fillId="3" borderId="3" xfId="0" applyFont="1" applyFill="1" applyBorder="1"/>
    <xf numFmtId="0" fontId="0" fillId="0" borderId="0" xfId="2" applyFont="1">
      <alignment vertical="center"/>
    </xf>
    <xf numFmtId="0" fontId="0" fillId="0" borderId="0" xfId="0" applyFont="1"/>
    <xf numFmtId="0" fontId="0" fillId="0" borderId="0" xfId="0" applyNumberFormat="1" applyFont="1"/>
    <xf numFmtId="0" fontId="0" fillId="0" borderId="0" xfId="0" applyFont="1" applyBorder="1"/>
    <xf numFmtId="0" fontId="0" fillId="2" borderId="0" xfId="1" applyFont="1" applyFill="1">
      <alignment vertical="center"/>
    </xf>
    <xf numFmtId="49" fontId="0" fillId="0" borderId="0" xfId="0" applyNumberFormat="1" applyFont="1"/>
    <xf numFmtId="0" fontId="0" fillId="0" borderId="0" xfId="0" applyFont="1" applyFill="1"/>
    <xf numFmtId="0" fontId="16" fillId="0" borderId="0" xfId="0" applyFont="1" applyAlignment="1" applyProtection="1">
      <alignment vertical="center"/>
    </xf>
    <xf numFmtId="0" fontId="26" fillId="0" borderId="0" xfId="0" applyFont="1" applyAlignment="1" applyProtection="1">
      <alignment vertical="center"/>
    </xf>
    <xf numFmtId="0" fontId="23" fillId="13" borderId="13" xfId="3" applyFont="1" applyFill="1" applyBorder="1" applyAlignment="1" applyProtection="1">
      <alignment horizontal="center"/>
    </xf>
    <xf numFmtId="0" fontId="23" fillId="13" borderId="1" xfId="3" applyFont="1" applyFill="1" applyBorder="1" applyAlignment="1" applyProtection="1">
      <alignment horizontal="center" vertical="center"/>
    </xf>
    <xf numFmtId="0" fontId="6" fillId="0" borderId="0" xfId="0" applyFont="1" applyAlignment="1">
      <alignment horizontal="left"/>
    </xf>
    <xf numFmtId="0" fontId="6" fillId="13" borderId="1" xfId="0" applyFont="1" applyFill="1" applyBorder="1" applyAlignment="1" applyProtection="1">
      <alignment horizontal="center" vertical="center"/>
    </xf>
    <xf numFmtId="0" fontId="23" fillId="14" borderId="15" xfId="0" applyFont="1" applyFill="1" applyBorder="1" applyAlignment="1">
      <alignment vertical="center" wrapText="1"/>
    </xf>
    <xf numFmtId="177" fontId="25" fillId="0" borderId="1" xfId="0" applyNumberFormat="1" applyFont="1" applyBorder="1" applyAlignment="1">
      <alignment horizontal="left" vertical="center"/>
    </xf>
    <xf numFmtId="0" fontId="19" fillId="0" borderId="0" xfId="4" applyFont="1" applyProtection="1">
      <alignment vertical="center"/>
      <protection locked="0"/>
    </xf>
    <xf numFmtId="0" fontId="6" fillId="0" borderId="0" xfId="0" applyFont="1" applyAlignment="1" applyProtection="1">
      <alignment horizontal="left"/>
      <protection locked="0"/>
    </xf>
    <xf numFmtId="0" fontId="0" fillId="0" borderId="0" xfId="0" applyProtection="1">
      <protection locked="0"/>
    </xf>
    <xf numFmtId="0" fontId="20" fillId="5" borderId="1" xfId="4" applyFont="1" applyFill="1" applyBorder="1" applyAlignment="1" applyProtection="1">
      <alignment vertical="center"/>
      <protection locked="0"/>
    </xf>
    <xf numFmtId="0" fontId="21" fillId="0" borderId="2" xfId="4" applyFont="1" applyFill="1" applyBorder="1" applyAlignment="1" applyProtection="1">
      <alignment horizontal="left" vertical="center"/>
      <protection locked="0"/>
    </xf>
    <xf numFmtId="0" fontId="23" fillId="13" borderId="13" xfId="3" applyFont="1" applyFill="1" applyBorder="1" applyAlignment="1" applyProtection="1">
      <alignment horizontal="center"/>
      <protection locked="0"/>
    </xf>
    <xf numFmtId="0" fontId="6" fillId="13" borderId="1" xfId="0" applyFont="1" applyFill="1" applyBorder="1" applyAlignment="1" applyProtection="1">
      <alignment horizontal="center" vertical="center"/>
      <protection locked="0"/>
    </xf>
    <xf numFmtId="0" fontId="20" fillId="5" borderId="3" xfId="4" applyFont="1" applyFill="1" applyBorder="1" applyAlignment="1" applyProtection="1">
      <alignment vertical="center"/>
      <protection locked="0"/>
    </xf>
    <xf numFmtId="0" fontId="22" fillId="0" borderId="0" xfId="4" applyFont="1" applyAlignment="1" applyProtection="1">
      <alignment horizontal="left" vertical="center"/>
      <protection locked="0"/>
    </xf>
    <xf numFmtId="0" fontId="23" fillId="13" borderId="1" xfId="3" applyFont="1" applyFill="1" applyBorder="1" applyAlignment="1" applyProtection="1">
      <alignment horizontal="center" vertical="center"/>
      <protection locked="0"/>
    </xf>
    <xf numFmtId="0" fontId="19" fillId="0" borderId="0" xfId="4" applyFont="1" applyFill="1" applyBorder="1" applyProtection="1">
      <alignment vertical="center"/>
      <protection locked="0"/>
    </xf>
    <xf numFmtId="0" fontId="21" fillId="0" borderId="1" xfId="4" applyFont="1" applyFill="1" applyBorder="1" applyAlignment="1" applyProtection="1">
      <alignment horizontal="left" vertical="center"/>
      <protection locked="0"/>
    </xf>
    <xf numFmtId="0" fontId="23" fillId="0" borderId="3" xfId="4" applyFont="1" applyFill="1" applyBorder="1" applyAlignment="1" applyProtection="1">
      <protection locked="0"/>
    </xf>
    <xf numFmtId="0" fontId="23" fillId="0" borderId="0" xfId="4" applyFont="1" applyFill="1" applyBorder="1" applyAlignment="1" applyProtection="1">
      <protection locked="0"/>
    </xf>
    <xf numFmtId="0" fontId="23" fillId="6" borderId="1" xfId="4" applyFont="1" applyFill="1" applyBorder="1" applyAlignment="1" applyProtection="1">
      <alignment horizontal="center" vertical="center" wrapText="1"/>
      <protection locked="0"/>
    </xf>
    <xf numFmtId="0" fontId="24" fillId="0" borderId="1" xfId="4" applyFont="1" applyBorder="1" applyAlignment="1" applyProtection="1">
      <alignment horizontal="center" vertical="center"/>
      <protection locked="0"/>
    </xf>
    <xf numFmtId="0" fontId="19" fillId="8" borderId="1" xfId="4" applyFont="1" applyFill="1" applyBorder="1" applyAlignment="1" applyProtection="1">
      <alignment vertical="center" wrapText="1"/>
      <protection locked="0"/>
    </xf>
    <xf numFmtId="0" fontId="23" fillId="14" borderId="15" xfId="0" applyFont="1" applyFill="1" applyBorder="1" applyAlignment="1" applyProtection="1">
      <alignment vertical="center" wrapText="1"/>
      <protection locked="0"/>
    </xf>
    <xf numFmtId="0" fontId="24" fillId="0" borderId="1" xfId="4" applyFont="1" applyFill="1" applyBorder="1" applyAlignment="1" applyProtection="1">
      <alignment horizontal="center" vertical="center"/>
      <protection locked="0"/>
    </xf>
    <xf numFmtId="0" fontId="10" fillId="0" borderId="0" xfId="3" applyFont="1" applyProtection="1">
      <protection locked="0"/>
    </xf>
    <xf numFmtId="0" fontId="7" fillId="0" borderId="0" xfId="0" applyFont="1" applyProtection="1">
      <protection locked="0"/>
    </xf>
    <xf numFmtId="0" fontId="7" fillId="0" borderId="0" xfId="0" applyFont="1" applyAlignment="1" applyProtection="1">
      <alignment horizontal="left"/>
      <protection locked="0"/>
    </xf>
    <xf numFmtId="0" fontId="7" fillId="0" borderId="0" xfId="0" applyFont="1" applyBorder="1" applyProtection="1">
      <protection locked="0"/>
    </xf>
    <xf numFmtId="0" fontId="3" fillId="0" borderId="0" xfId="0" applyFont="1" applyBorder="1" applyProtection="1">
      <protection locked="0"/>
    </xf>
    <xf numFmtId="0" fontId="23" fillId="13" borderId="1" xfId="0" applyFont="1" applyFill="1" applyBorder="1" applyAlignment="1" applyProtection="1">
      <alignment horizontal="center" vertical="center"/>
      <protection locked="0"/>
    </xf>
    <xf numFmtId="0" fontId="23" fillId="4" borderId="1" xfId="0" applyFont="1" applyFill="1" applyBorder="1" applyAlignment="1" applyProtection="1">
      <protection locked="0"/>
    </xf>
    <xf numFmtId="0" fontId="26" fillId="0" borderId="0" xfId="0" applyFont="1" applyAlignment="1" applyProtection="1">
      <alignment vertical="center"/>
      <protection locked="0"/>
    </xf>
    <xf numFmtId="0" fontId="23" fillId="0" borderId="0" xfId="0" applyFont="1" applyBorder="1" applyAlignment="1" applyProtection="1">
      <alignment horizontal="center"/>
      <protection locked="0"/>
    </xf>
    <xf numFmtId="0" fontId="23" fillId="0" borderId="0" xfId="0" applyFont="1" applyProtection="1">
      <protection locked="0"/>
    </xf>
    <xf numFmtId="0" fontId="23" fillId="0" borderId="0" xfId="0" applyFont="1" applyBorder="1" applyProtection="1">
      <protection locked="0"/>
    </xf>
    <xf numFmtId="0" fontId="27" fillId="0" borderId="0" xfId="0" applyFont="1" applyBorder="1" applyAlignment="1" applyProtection="1">
      <alignment horizontal="left" vertical="center"/>
      <protection locked="0"/>
    </xf>
    <xf numFmtId="0" fontId="23" fillId="0" borderId="0" xfId="0" applyFont="1" applyBorder="1" applyAlignment="1" applyProtection="1">
      <alignment horizontal="left"/>
      <protection locked="0"/>
    </xf>
    <xf numFmtId="0" fontId="23" fillId="0" borderId="2" xfId="0" applyFont="1" applyBorder="1" applyAlignment="1" applyProtection="1">
      <alignment horizontal="left"/>
      <protection locked="0"/>
    </xf>
    <xf numFmtId="0" fontId="23" fillId="0" borderId="0" xfId="0" applyFont="1" applyAlignment="1" applyProtection="1">
      <alignment horizontal="left"/>
      <protection locked="0"/>
    </xf>
    <xf numFmtId="0" fontId="23" fillId="4" borderId="2" xfId="0" applyFont="1" applyFill="1" applyBorder="1" applyAlignment="1" applyProtection="1">
      <protection locked="0"/>
    </xf>
    <xf numFmtId="178" fontId="23" fillId="0" borderId="1" xfId="0" applyNumberFormat="1" applyFont="1" applyBorder="1" applyAlignment="1" applyProtection="1">
      <alignment horizontal="left"/>
      <protection locked="0"/>
    </xf>
    <xf numFmtId="0" fontId="23" fillId="0" borderId="0" xfId="0" applyFont="1" applyBorder="1" applyAlignment="1" applyProtection="1">
      <protection locked="0"/>
    </xf>
    <xf numFmtId="176" fontId="23" fillId="0" borderId="1" xfId="0" applyNumberFormat="1" applyFont="1" applyBorder="1" applyAlignment="1" applyProtection="1">
      <alignment horizontal="left"/>
      <protection locked="0"/>
    </xf>
    <xf numFmtId="0" fontId="26" fillId="0" borderId="0" xfId="4" applyFont="1" applyAlignment="1" applyProtection="1">
      <alignment horizontal="left" vertical="center"/>
      <protection locked="0"/>
    </xf>
    <xf numFmtId="176" fontId="23" fillId="0" borderId="0" xfId="0" applyNumberFormat="1" applyFont="1" applyBorder="1" applyAlignment="1" applyProtection="1">
      <alignment horizontal="left"/>
      <protection locked="0"/>
    </xf>
    <xf numFmtId="0" fontId="26" fillId="0" borderId="0" xfId="0" applyFont="1" applyBorder="1" applyAlignment="1" applyProtection="1">
      <alignment vertical="center"/>
      <protection locked="0"/>
    </xf>
    <xf numFmtId="0" fontId="23" fillId="0" borderId="1" xfId="0" applyFont="1" applyBorder="1" applyAlignment="1" applyProtection="1">
      <alignment horizontal="left"/>
      <protection locked="0"/>
    </xf>
    <xf numFmtId="0" fontId="23" fillId="4" borderId="1" xfId="0" applyFont="1" applyFill="1" applyBorder="1" applyAlignment="1" applyProtection="1">
      <alignment horizontal="center" vertical="center"/>
      <protection locked="0"/>
    </xf>
    <xf numFmtId="0" fontId="6" fillId="0" borderId="0" xfId="0" applyFont="1" applyBorder="1" applyAlignment="1" applyProtection="1">
      <alignment horizontal="center" vertical="center"/>
      <protection locked="0"/>
    </xf>
    <xf numFmtId="0" fontId="23" fillId="4" borderId="1" xfId="0" applyFont="1" applyFill="1" applyBorder="1" applyAlignment="1" applyProtection="1">
      <alignment horizontal="center" vertical="center" wrapText="1"/>
      <protection locked="0"/>
    </xf>
    <xf numFmtId="176" fontId="23" fillId="0" borderId="1" xfId="0" applyNumberFormat="1" applyFont="1" applyBorder="1" applyAlignment="1" applyProtection="1">
      <alignment horizontal="center" vertical="center"/>
      <protection locked="0"/>
    </xf>
    <xf numFmtId="0" fontId="30" fillId="0" borderId="0" xfId="0" applyFont="1" applyBorder="1" applyProtection="1">
      <protection locked="0"/>
    </xf>
    <xf numFmtId="0" fontId="23" fillId="0" borderId="3" xfId="0" applyFont="1" applyBorder="1" applyAlignment="1" applyProtection="1">
      <alignment vertical="center"/>
      <protection locked="0"/>
    </xf>
    <xf numFmtId="0" fontId="23" fillId="0" borderId="4" xfId="0" applyFont="1" applyBorder="1" applyAlignment="1" applyProtection="1">
      <alignment horizontal="center" vertical="center"/>
      <protection locked="0"/>
    </xf>
    <xf numFmtId="0" fontId="23" fillId="0" borderId="3" xfId="0" applyFont="1" applyBorder="1" applyAlignment="1" applyProtection="1">
      <alignment horizontal="center" vertical="center"/>
      <protection locked="0"/>
    </xf>
    <xf numFmtId="179" fontId="23" fillId="0" borderId="1" xfId="0" applyNumberFormat="1"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23" fillId="0" borderId="1" xfId="0" applyFont="1" applyBorder="1" applyAlignment="1" applyProtection="1">
      <alignment horizontal="left" vertical="top" wrapText="1"/>
      <protection locked="0"/>
    </xf>
    <xf numFmtId="176" fontId="23" fillId="0" borderId="0" xfId="0" applyNumberFormat="1" applyFont="1" applyBorder="1" applyProtection="1">
      <protection locked="0"/>
    </xf>
    <xf numFmtId="0" fontId="7" fillId="0" borderId="0" xfId="0" applyFont="1" applyAlignment="1" applyProtection="1">
      <alignment horizontal="center"/>
      <protection locked="0"/>
    </xf>
    <xf numFmtId="0" fontId="9" fillId="0" borderId="0" xfId="0" applyFont="1" applyAlignment="1" applyProtection="1">
      <alignment horizontal="left" vertical="top"/>
      <protection locked="0"/>
    </xf>
    <xf numFmtId="177" fontId="21" fillId="9" borderId="1" xfId="0" applyNumberFormat="1" applyFont="1" applyFill="1" applyBorder="1" applyAlignment="1" applyProtection="1">
      <alignment horizontal="left"/>
    </xf>
    <xf numFmtId="177" fontId="25" fillId="9" borderId="1" xfId="0" applyNumberFormat="1" applyFont="1" applyFill="1" applyBorder="1" applyAlignment="1" applyProtection="1">
      <alignment horizontal="left"/>
    </xf>
    <xf numFmtId="176" fontId="23" fillId="9" borderId="1" xfId="0" applyNumberFormat="1" applyFont="1" applyFill="1" applyBorder="1" applyAlignment="1" applyProtection="1">
      <alignment horizontal="left"/>
    </xf>
    <xf numFmtId="176" fontId="23" fillId="9" borderId="1" xfId="0" applyNumberFormat="1" applyFont="1" applyFill="1" applyBorder="1" applyAlignment="1" applyProtection="1">
      <alignment horizontal="center" vertical="center"/>
    </xf>
    <xf numFmtId="0" fontId="26" fillId="0" borderId="0" xfId="0" applyFont="1" applyBorder="1" applyAlignment="1" applyProtection="1">
      <alignment horizontal="left"/>
    </xf>
    <xf numFmtId="20" fontId="23" fillId="9" borderId="1" xfId="0" applyNumberFormat="1" applyFont="1" applyFill="1" applyBorder="1" applyAlignment="1" applyProtection="1">
      <alignment horizontal="center" vertical="center"/>
    </xf>
    <xf numFmtId="0" fontId="30" fillId="0" borderId="0" xfId="0" applyFont="1" applyBorder="1" applyAlignment="1" applyProtection="1">
      <alignment horizontal="left" vertical="center"/>
    </xf>
    <xf numFmtId="0" fontId="30" fillId="0" borderId="0" xfId="0" applyFont="1" applyBorder="1" applyAlignment="1" applyProtection="1">
      <alignment vertical="center"/>
    </xf>
    <xf numFmtId="0" fontId="25" fillId="14" borderId="23" xfId="0" applyFont="1" applyFill="1" applyBorder="1" applyAlignment="1">
      <alignment horizontal="center" vertical="center" wrapText="1"/>
    </xf>
    <xf numFmtId="0" fontId="25" fillId="14" borderId="23" xfId="0" applyFont="1" applyFill="1" applyBorder="1" applyAlignment="1" applyProtection="1">
      <alignment horizontal="center" vertical="center" wrapText="1"/>
      <protection locked="0"/>
    </xf>
    <xf numFmtId="0" fontId="25" fillId="14" borderId="24" xfId="0" applyFont="1" applyFill="1" applyBorder="1" applyAlignment="1" applyProtection="1">
      <alignment horizontal="center" vertical="center" wrapText="1"/>
      <protection locked="0"/>
    </xf>
    <xf numFmtId="0" fontId="23" fillId="4" borderId="1" xfId="0" applyFont="1" applyFill="1" applyBorder="1" applyAlignment="1" applyProtection="1">
      <alignment horizontal="center"/>
      <protection locked="0"/>
    </xf>
    <xf numFmtId="0" fontId="25" fillId="14" borderId="38" xfId="0" applyFont="1" applyFill="1" applyBorder="1" applyAlignment="1" applyProtection="1">
      <alignment horizontal="center" vertical="center" wrapText="1"/>
      <protection locked="0"/>
    </xf>
    <xf numFmtId="0" fontId="19" fillId="0" borderId="0" xfId="6" applyFont="1">
      <alignment vertical="center"/>
    </xf>
    <xf numFmtId="0" fontId="20" fillId="5" borderId="1" xfId="6" applyFont="1" applyFill="1" applyBorder="1" applyAlignment="1">
      <alignment vertical="center"/>
    </xf>
    <xf numFmtId="0" fontId="16" fillId="0" borderId="0" xfId="6" applyFont="1" applyAlignment="1">
      <alignment horizontal="left" vertical="center"/>
    </xf>
    <xf numFmtId="0" fontId="20" fillId="5" borderId="3" xfId="6" applyFont="1" applyFill="1" applyBorder="1" applyAlignment="1">
      <alignment vertical="center"/>
    </xf>
    <xf numFmtId="0" fontId="22" fillId="0" borderId="0" xfId="6" applyFont="1" applyAlignment="1">
      <alignment horizontal="left" vertical="center"/>
    </xf>
    <xf numFmtId="0" fontId="21" fillId="0" borderId="2" xfId="6" applyFont="1" applyFill="1" applyBorder="1" applyAlignment="1">
      <alignment horizontal="left" vertical="center"/>
    </xf>
    <xf numFmtId="0" fontId="19" fillId="0" borderId="0" xfId="6" applyFont="1" applyFill="1" applyBorder="1">
      <alignment vertical="center"/>
    </xf>
    <xf numFmtId="0" fontId="21" fillId="0" borderId="1" xfId="6" applyFont="1" applyFill="1" applyBorder="1" applyAlignment="1">
      <alignment horizontal="left" vertical="center"/>
    </xf>
    <xf numFmtId="0" fontId="23" fillId="0" borderId="3" xfId="6" applyFont="1" applyFill="1" applyBorder="1" applyAlignment="1"/>
    <xf numFmtId="0" fontId="23" fillId="0" borderId="0" xfId="6" applyFont="1" applyFill="1" applyBorder="1" applyAlignment="1"/>
    <xf numFmtId="0" fontId="23" fillId="6" borderId="1" xfId="6" applyFont="1" applyFill="1" applyBorder="1" applyAlignment="1">
      <alignment horizontal="center" vertical="center" wrapText="1"/>
    </xf>
    <xf numFmtId="0" fontId="24" fillId="0" borderId="1" xfId="6" applyFont="1" applyBorder="1" applyAlignment="1">
      <alignment horizontal="center" vertical="center"/>
    </xf>
    <xf numFmtId="0" fontId="19" fillId="8" borderId="1" xfId="6" applyFont="1" applyFill="1" applyBorder="1" applyAlignment="1">
      <alignment vertical="center" wrapText="1"/>
    </xf>
    <xf numFmtId="0" fontId="24" fillId="0" borderId="1" xfId="6" applyFont="1" applyFill="1" applyBorder="1" applyAlignment="1">
      <alignment horizontal="center" vertical="center"/>
    </xf>
    <xf numFmtId="0" fontId="25" fillId="14" borderId="38" xfId="0" applyFont="1" applyFill="1" applyBorder="1" applyAlignment="1">
      <alignment horizontal="center" vertical="center" wrapText="1"/>
    </xf>
    <xf numFmtId="0" fontId="16" fillId="0" borderId="0" xfId="4" applyFont="1" applyAlignment="1" applyProtection="1">
      <alignment horizontal="left" vertical="center"/>
    </xf>
    <xf numFmtId="0" fontId="34" fillId="0" borderId="0" xfId="4" applyFont="1" applyAlignment="1" applyProtection="1">
      <alignment horizontal="left" vertical="center"/>
    </xf>
    <xf numFmtId="0" fontId="14" fillId="16" borderId="0" xfId="7" applyFont="1" applyFill="1" applyAlignment="1">
      <alignment vertical="center"/>
    </xf>
    <xf numFmtId="0" fontId="37" fillId="16" borderId="0" xfId="7" applyFont="1" applyFill="1" applyAlignment="1">
      <alignment vertical="center"/>
    </xf>
    <xf numFmtId="0" fontId="38" fillId="0" borderId="0" xfId="7" applyFont="1" applyAlignment="1">
      <alignment vertical="center"/>
    </xf>
    <xf numFmtId="0" fontId="19" fillId="0" borderId="0" xfId="7" applyFont="1">
      <alignment vertical="center"/>
    </xf>
    <xf numFmtId="0" fontId="39" fillId="0" borderId="0" xfId="7" applyFont="1">
      <alignment vertical="center"/>
    </xf>
    <xf numFmtId="0" fontId="42" fillId="0" borderId="0" xfId="7" applyFont="1">
      <alignment vertical="center"/>
    </xf>
    <xf numFmtId="0" fontId="43" fillId="0" borderId="0" xfId="7" applyFont="1">
      <alignment vertical="center"/>
    </xf>
    <xf numFmtId="0" fontId="19" fillId="11" borderId="0" xfId="7" applyFont="1" applyFill="1">
      <alignment vertical="center"/>
    </xf>
    <xf numFmtId="0" fontId="46" fillId="11" borderId="0" xfId="7" applyFont="1" applyFill="1" applyAlignment="1"/>
    <xf numFmtId="0" fontId="46" fillId="11" borderId="0" xfId="7" applyFont="1" applyFill="1">
      <alignment vertical="center"/>
    </xf>
    <xf numFmtId="0" fontId="19" fillId="17" borderId="0" xfId="7" applyFont="1" applyFill="1">
      <alignment vertical="center"/>
    </xf>
    <xf numFmtId="0" fontId="49" fillId="11" borderId="0" xfId="7" applyFont="1" applyFill="1">
      <alignment vertical="center"/>
    </xf>
    <xf numFmtId="0" fontId="46" fillId="0" borderId="0" xfId="7" applyFont="1">
      <alignment vertical="center"/>
    </xf>
    <xf numFmtId="0" fontId="46" fillId="17" borderId="0" xfId="7" applyFont="1" applyFill="1">
      <alignment vertical="center"/>
    </xf>
    <xf numFmtId="0" fontId="24" fillId="11" borderId="0" xfId="7" applyFont="1" applyFill="1">
      <alignment vertical="center"/>
    </xf>
    <xf numFmtId="0" fontId="54" fillId="11" borderId="0" xfId="7" applyFont="1" applyFill="1" applyAlignment="1"/>
    <xf numFmtId="0" fontId="55" fillId="11" borderId="0" xfId="7" applyFont="1" applyFill="1">
      <alignment vertical="center"/>
    </xf>
    <xf numFmtId="0" fontId="56" fillId="11" borderId="0" xfId="7" applyFont="1" applyFill="1" applyAlignment="1">
      <alignment vertical="center"/>
    </xf>
    <xf numFmtId="0" fontId="19" fillId="11" borderId="0" xfId="7" applyFont="1" applyFill="1" applyAlignment="1">
      <alignment vertical="center"/>
    </xf>
    <xf numFmtId="0" fontId="19" fillId="0" borderId="0" xfId="7" applyFont="1" applyAlignment="1">
      <alignment vertical="center"/>
    </xf>
    <xf numFmtId="0" fontId="56" fillId="11" borderId="0" xfId="7" applyFont="1" applyFill="1" applyAlignment="1">
      <alignment vertical="top"/>
    </xf>
    <xf numFmtId="0" fontId="57" fillId="18" borderId="0" xfId="7" applyFont="1" applyFill="1">
      <alignment vertical="center"/>
    </xf>
    <xf numFmtId="0" fontId="58" fillId="11" borderId="0" xfId="7" applyFont="1" applyFill="1">
      <alignment vertical="center"/>
    </xf>
    <xf numFmtId="0" fontId="19" fillId="11" borderId="0" xfId="7" applyFont="1" applyFill="1" applyBorder="1">
      <alignment vertical="center"/>
    </xf>
    <xf numFmtId="0" fontId="58" fillId="11" borderId="0" xfId="7" applyFont="1" applyFill="1" applyBorder="1" applyAlignment="1">
      <alignment vertical="center"/>
    </xf>
    <xf numFmtId="0" fontId="19" fillId="11" borderId="0" xfId="7" applyFont="1" applyFill="1" applyAlignment="1">
      <alignment vertical="top"/>
    </xf>
    <xf numFmtId="0" fontId="19" fillId="11" borderId="0" xfId="7" applyFont="1" applyFill="1" applyBorder="1" applyAlignment="1">
      <alignment vertical="top"/>
    </xf>
    <xf numFmtId="0" fontId="24" fillId="18" borderId="0" xfId="7" applyFont="1" applyFill="1">
      <alignment vertical="center"/>
    </xf>
    <xf numFmtId="0" fontId="34" fillId="9" borderId="0" xfId="4" applyFont="1" applyFill="1" applyAlignment="1" applyProtection="1">
      <alignment horizontal="left" vertical="center"/>
    </xf>
    <xf numFmtId="0" fontId="34" fillId="9" borderId="2" xfId="4" applyFont="1" applyFill="1" applyBorder="1" applyAlignment="1" applyProtection="1">
      <alignment horizontal="left" vertical="center"/>
    </xf>
    <xf numFmtId="0" fontId="34" fillId="9" borderId="7" xfId="4" applyFont="1" applyFill="1" applyBorder="1" applyAlignment="1" applyProtection="1">
      <alignment horizontal="center" vertical="center"/>
    </xf>
    <xf numFmtId="0" fontId="34" fillId="9" borderId="0" xfId="4" applyFont="1" applyFill="1" applyAlignment="1" applyProtection="1">
      <alignment horizontal="center" vertical="center"/>
    </xf>
    <xf numFmtId="0" fontId="3" fillId="0" borderId="0" xfId="0" applyFont="1" applyFill="1" applyBorder="1" applyProtection="1"/>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178" fontId="3" fillId="0" borderId="0" xfId="0" applyNumberFormat="1" applyFont="1" applyFill="1" applyBorder="1" applyAlignment="1" applyProtection="1">
      <alignment horizontal="left"/>
    </xf>
    <xf numFmtId="176" fontId="0" fillId="0" borderId="1" xfId="0" applyNumberFormat="1" applyFont="1" applyBorder="1" applyAlignment="1" applyProtection="1">
      <alignment horizontal="center" vertical="center"/>
      <protection locked="0"/>
    </xf>
    <xf numFmtId="0" fontId="0" fillId="0" borderId="3" xfId="0" applyFont="1" applyBorder="1" applyAlignment="1" applyProtection="1">
      <alignment vertical="center"/>
      <protection locked="0"/>
    </xf>
    <xf numFmtId="0" fontId="0" fillId="0" borderId="4" xfId="0" applyFont="1" applyBorder="1" applyAlignment="1" applyProtection="1">
      <alignment horizontal="center" vertical="center"/>
      <protection locked="0"/>
    </xf>
    <xf numFmtId="0" fontId="0" fillId="0" borderId="3" xfId="0" applyFont="1" applyBorder="1" applyAlignment="1" applyProtection="1">
      <alignment horizontal="center" vertical="center"/>
      <protection locked="0"/>
    </xf>
    <xf numFmtId="179"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0" fontId="9" fillId="0" borderId="1" xfId="0" applyFont="1" applyBorder="1" applyAlignment="1" applyProtection="1">
      <alignment horizontal="left" vertical="top" wrapText="1"/>
      <protection locked="0"/>
    </xf>
    <xf numFmtId="0" fontId="5" fillId="11" borderId="1" xfId="0" applyFont="1" applyFill="1" applyBorder="1" applyAlignment="1" applyProtection="1">
      <alignment horizontal="center" vertical="center"/>
    </xf>
    <xf numFmtId="0" fontId="5" fillId="11" borderId="1" xfId="0" applyFont="1" applyFill="1" applyBorder="1" applyAlignment="1">
      <alignment horizontal="center" vertical="center"/>
    </xf>
    <xf numFmtId="0" fontId="23" fillId="4" borderId="1" xfId="0" applyFont="1" applyFill="1" applyBorder="1" applyAlignment="1" applyProtection="1">
      <alignment horizontal="center"/>
      <protection locked="0"/>
    </xf>
    <xf numFmtId="0" fontId="23" fillId="0" borderId="0" xfId="0" applyFont="1" applyProtection="1"/>
    <xf numFmtId="0" fontId="23" fillId="0" borderId="0" xfId="0" applyFont="1" applyBorder="1" applyProtection="1"/>
    <xf numFmtId="0" fontId="10" fillId="0" borderId="0" xfId="3" applyFont="1" applyProtection="1"/>
    <xf numFmtId="0" fontId="7" fillId="0" borderId="0" xfId="0" applyFont="1" applyProtection="1"/>
    <xf numFmtId="0" fontId="7" fillId="0" borderId="0" xfId="0" applyFont="1" applyFill="1" applyProtection="1"/>
    <xf numFmtId="0" fontId="16" fillId="0" borderId="0" xfId="0" applyFont="1" applyFill="1" applyProtection="1"/>
    <xf numFmtId="0" fontId="26" fillId="0" borderId="0" xfId="0" applyFont="1" applyFill="1" applyProtection="1"/>
    <xf numFmtId="0" fontId="27" fillId="0" borderId="0" xfId="3" applyFont="1" applyFill="1" applyAlignment="1" applyProtection="1">
      <alignment horizontal="center"/>
    </xf>
    <xf numFmtId="0" fontId="25" fillId="0" borderId="0" xfId="0" applyFont="1" applyProtection="1"/>
    <xf numFmtId="0" fontId="26" fillId="0" borderId="0" xfId="3" applyFont="1" applyFill="1" applyAlignment="1" applyProtection="1">
      <alignment horizontal="left"/>
    </xf>
    <xf numFmtId="0" fontId="20" fillId="10" borderId="0" xfId="0" applyFont="1" applyFill="1" applyAlignment="1" applyProtection="1">
      <alignment horizontal="left" vertical="center"/>
    </xf>
    <xf numFmtId="0" fontId="23" fillId="10" borderId="0" xfId="0" applyFont="1" applyFill="1" applyAlignment="1" applyProtection="1">
      <alignment horizontal="left" vertical="center"/>
    </xf>
    <xf numFmtId="0" fontId="28" fillId="10" borderId="0" xfId="0" applyFont="1" applyFill="1" applyAlignment="1" applyProtection="1">
      <alignment horizontal="left" vertical="center"/>
    </xf>
    <xf numFmtId="0" fontId="23" fillId="0" borderId="0" xfId="0" applyFont="1" applyFill="1" applyProtection="1"/>
    <xf numFmtId="0" fontId="31" fillId="0" borderId="0" xfId="0" applyFont="1" applyAlignment="1" applyProtection="1">
      <alignment horizontal="left"/>
    </xf>
    <xf numFmtId="0" fontId="31" fillId="0" borderId="0" xfId="0" applyFont="1" applyAlignment="1" applyProtection="1">
      <alignment horizontal="right"/>
    </xf>
    <xf numFmtId="0" fontId="23" fillId="0" borderId="0" xfId="0" applyFont="1" applyFill="1" applyBorder="1" applyAlignment="1" applyProtection="1">
      <alignment horizontal="center"/>
    </xf>
    <xf numFmtId="0" fontId="6" fillId="4" borderId="33" xfId="0" applyFont="1" applyFill="1" applyBorder="1" applyAlignment="1" applyProtection="1">
      <alignment horizontal="center"/>
    </xf>
    <xf numFmtId="0" fontId="6" fillId="4" borderId="14" xfId="0" applyFont="1" applyFill="1" applyBorder="1" applyAlignment="1" applyProtection="1">
      <alignment horizontal="center"/>
    </xf>
    <xf numFmtId="0" fontId="6" fillId="4" borderId="10" xfId="0" applyFont="1" applyFill="1" applyBorder="1" applyAlignment="1" applyProtection="1">
      <alignment horizontal="center"/>
    </xf>
    <xf numFmtId="0" fontId="23" fillId="4" borderId="11" xfId="0" applyFont="1" applyFill="1" applyBorder="1" applyAlignment="1" applyProtection="1">
      <alignment horizontal="center" vertical="center"/>
    </xf>
    <xf numFmtId="0" fontId="23" fillId="11" borderId="16" xfId="0" applyFont="1" applyFill="1" applyBorder="1" applyAlignment="1" applyProtection="1">
      <alignment horizontal="center" vertical="center"/>
    </xf>
    <xf numFmtId="0" fontId="33" fillId="11" borderId="26" xfId="5" applyFill="1" applyBorder="1" applyAlignment="1" applyProtection="1">
      <alignment horizontal="center" vertical="center"/>
    </xf>
    <xf numFmtId="0" fontId="33" fillId="11" borderId="22" xfId="5"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4" borderId="15" xfId="0" applyFont="1" applyFill="1" applyBorder="1" applyAlignment="1" applyProtection="1">
      <alignment horizontal="center" vertical="center"/>
    </xf>
    <xf numFmtId="0" fontId="33" fillId="11" borderId="1" xfId="5" applyFill="1" applyBorder="1" applyAlignment="1" applyProtection="1">
      <alignment horizontal="center" vertical="center"/>
    </xf>
    <xf numFmtId="0" fontId="33" fillId="11" borderId="16" xfId="5" applyFill="1" applyBorder="1" applyAlignment="1" applyProtection="1">
      <alignment horizontal="center" vertical="center"/>
    </xf>
    <xf numFmtId="0" fontId="23" fillId="4" borderId="12" xfId="0" applyFont="1" applyFill="1" applyBorder="1" applyAlignment="1" applyProtection="1">
      <alignment horizontal="center" vertical="center"/>
    </xf>
    <xf numFmtId="0" fontId="23" fillId="11" borderId="18" xfId="0" applyFont="1" applyFill="1" applyBorder="1" applyAlignment="1" applyProtection="1">
      <alignment horizontal="center" vertical="center"/>
    </xf>
    <xf numFmtId="0" fontId="33" fillId="11" borderId="17" xfId="5" applyFill="1" applyBorder="1" applyAlignment="1" applyProtection="1">
      <alignment horizontal="center" vertical="center"/>
    </xf>
    <xf numFmtId="0" fontId="33" fillId="11" borderId="18" xfId="5" applyFill="1" applyBorder="1" applyAlignment="1" applyProtection="1">
      <alignment horizontal="center" vertical="center"/>
    </xf>
    <xf numFmtId="0" fontId="23" fillId="4" borderId="1" xfId="0" applyFont="1" applyFill="1" applyBorder="1" applyAlignment="1" applyProtection="1">
      <alignment horizontal="center"/>
      <protection locked="0"/>
    </xf>
    <xf numFmtId="0" fontId="3" fillId="9" borderId="0" xfId="0" applyFont="1" applyFill="1" applyBorder="1" applyProtection="1"/>
    <xf numFmtId="0" fontId="3" fillId="9" borderId="2" xfId="0" applyFont="1" applyFill="1" applyBorder="1" applyAlignment="1" applyProtection="1">
      <alignment horizontal="left"/>
    </xf>
    <xf numFmtId="0" fontId="3" fillId="9" borderId="7" xfId="0" applyFont="1" applyFill="1" applyBorder="1" applyAlignment="1" applyProtection="1">
      <alignment horizontal="center" vertical="center"/>
    </xf>
    <xf numFmtId="0" fontId="3" fillId="9" borderId="0" xfId="0" applyFont="1" applyFill="1" applyBorder="1" applyAlignment="1" applyProtection="1">
      <alignment horizontal="left"/>
    </xf>
    <xf numFmtId="0" fontId="3" fillId="9" borderId="2" xfId="0" applyFont="1" applyFill="1" applyBorder="1" applyProtection="1"/>
    <xf numFmtId="0" fontId="3" fillId="9" borderId="25" xfId="0" applyFont="1" applyFill="1" applyBorder="1" applyProtection="1"/>
    <xf numFmtId="178" fontId="3" fillId="9" borderId="7" xfId="0" applyNumberFormat="1" applyFont="1" applyFill="1" applyBorder="1" applyAlignment="1" applyProtection="1">
      <alignment horizontal="left"/>
    </xf>
    <xf numFmtId="0" fontId="3" fillId="9" borderId="27" xfId="0" applyFont="1" applyFill="1" applyBorder="1" applyProtection="1"/>
    <xf numFmtId="0" fontId="3" fillId="0" borderId="0" xfId="0" applyFont="1" applyBorder="1" applyProtection="1"/>
    <xf numFmtId="0" fontId="16" fillId="0" borderId="0" xfId="0" applyFont="1"/>
    <xf numFmtId="0" fontId="23" fillId="4" borderId="1" xfId="0" applyFont="1" applyFill="1" applyBorder="1" applyAlignment="1" applyProtection="1">
      <alignment horizontal="center"/>
      <protection locked="0"/>
    </xf>
    <xf numFmtId="0" fontId="44" fillId="12" borderId="0" xfId="7" applyFont="1" applyFill="1" applyAlignment="1">
      <alignment horizontal="center" vertical="center"/>
    </xf>
    <xf numFmtId="0" fontId="45" fillId="12" borderId="0" xfId="7" applyFont="1" applyFill="1" applyAlignment="1">
      <alignment horizontal="center" vertical="center"/>
    </xf>
    <xf numFmtId="0" fontId="14" fillId="7" borderId="0" xfId="0" applyFont="1" applyFill="1" applyAlignment="1">
      <alignment horizontal="left"/>
    </xf>
    <xf numFmtId="0" fontId="20" fillId="12" borderId="1" xfId="3" applyFont="1" applyFill="1" applyBorder="1" applyAlignment="1" applyProtection="1">
      <alignment horizontal="center" vertical="center"/>
    </xf>
    <xf numFmtId="0" fontId="25" fillId="9" borderId="3" xfId="6" applyFont="1" applyFill="1" applyBorder="1" applyAlignment="1">
      <alignment horizontal="left" vertical="center" wrapText="1"/>
    </xf>
    <xf numFmtId="0" fontId="25" fillId="9" borderId="6" xfId="6" applyFont="1" applyFill="1" applyBorder="1" applyAlignment="1">
      <alignment horizontal="left" vertical="center" wrapText="1"/>
    </xf>
    <xf numFmtId="0" fontId="25" fillId="15" borderId="39" xfId="0" applyFont="1" applyFill="1" applyBorder="1" applyAlignment="1">
      <alignment horizontal="center" vertical="center" wrapText="1"/>
    </xf>
    <xf numFmtId="0" fontId="25" fillId="15" borderId="40" xfId="0" applyFont="1" applyFill="1" applyBorder="1" applyAlignment="1">
      <alignment horizontal="center" vertical="center" wrapText="1"/>
    </xf>
    <xf numFmtId="0" fontId="25" fillId="15" borderId="41" xfId="0" applyFont="1" applyFill="1" applyBorder="1" applyAlignment="1">
      <alignment horizontal="center" vertical="center" wrapText="1"/>
    </xf>
    <xf numFmtId="0" fontId="23" fillId="15" borderId="25" xfId="0" applyFont="1" applyFill="1" applyBorder="1" applyAlignment="1">
      <alignment horizontal="center" vertical="center" wrapText="1"/>
    </xf>
    <xf numFmtId="0" fontId="23" fillId="15" borderId="26" xfId="0" applyFont="1" applyFill="1" applyBorder="1" applyAlignment="1">
      <alignment horizontal="center" vertical="center" wrapText="1"/>
    </xf>
    <xf numFmtId="0" fontId="23" fillId="15" borderId="27" xfId="0" applyFont="1" applyFill="1" applyBorder="1" applyAlignment="1">
      <alignment horizontal="center" vertical="center" wrapText="1"/>
    </xf>
    <xf numFmtId="0" fontId="23" fillId="6" borderId="3" xfId="6" applyFont="1" applyFill="1" applyBorder="1" applyAlignment="1">
      <alignment horizontal="center" vertical="center" wrapText="1"/>
    </xf>
    <xf numFmtId="0" fontId="23" fillId="6" borderId="6" xfId="6" applyFont="1" applyFill="1" applyBorder="1" applyAlignment="1">
      <alignment horizontal="center" vertical="center" wrapText="1"/>
    </xf>
    <xf numFmtId="0" fontId="23" fillId="6" borderId="5" xfId="6" applyFont="1" applyFill="1" applyBorder="1" applyAlignment="1">
      <alignment horizontal="center" vertical="center" wrapText="1"/>
    </xf>
    <xf numFmtId="0" fontId="19" fillId="6" borderId="3" xfId="6" applyFont="1" applyFill="1" applyBorder="1" applyAlignment="1">
      <alignment horizontal="center" vertical="center" wrapText="1"/>
    </xf>
    <xf numFmtId="0" fontId="19" fillId="6" borderId="6" xfId="6" applyFont="1" applyFill="1" applyBorder="1" applyAlignment="1">
      <alignment horizontal="center" vertical="center" wrapText="1"/>
    </xf>
    <xf numFmtId="0" fontId="19" fillId="0" borderId="3" xfId="6" applyFont="1" applyFill="1" applyBorder="1" applyAlignment="1">
      <alignment horizontal="left" vertical="center" wrapText="1"/>
    </xf>
    <xf numFmtId="0" fontId="19" fillId="0" borderId="5" xfId="6" applyFont="1" applyFill="1" applyBorder="1" applyAlignment="1">
      <alignment horizontal="left" vertical="center" wrapText="1"/>
    </xf>
    <xf numFmtId="0" fontId="19" fillId="0" borderId="6" xfId="6" applyFont="1" applyFill="1" applyBorder="1" applyAlignment="1">
      <alignment horizontal="left" vertical="center" wrapText="1"/>
    </xf>
    <xf numFmtId="0" fontId="19" fillId="6" borderId="3" xfId="6" applyFont="1" applyFill="1" applyBorder="1" applyAlignment="1">
      <alignment horizontal="center" vertical="center"/>
    </xf>
    <xf numFmtId="0" fontId="19" fillId="6" borderId="6" xfId="6" applyFont="1" applyFill="1" applyBorder="1" applyAlignment="1">
      <alignment horizontal="center" vertical="center"/>
    </xf>
    <xf numFmtId="0" fontId="19" fillId="0" borderId="3" xfId="6" applyFont="1" applyBorder="1" applyAlignment="1">
      <alignment horizontal="left" vertical="center" wrapText="1"/>
    </xf>
    <xf numFmtId="0" fontId="19" fillId="0" borderId="5" xfId="6" applyFont="1" applyBorder="1" applyAlignment="1">
      <alignment horizontal="left" vertical="center" wrapText="1"/>
    </xf>
    <xf numFmtId="0" fontId="19" fillId="0" borderId="6" xfId="6" applyFont="1" applyBorder="1" applyAlignment="1">
      <alignment horizontal="left" vertical="center" wrapText="1"/>
    </xf>
    <xf numFmtId="0" fontId="19" fillId="0" borderId="3" xfId="6" applyFont="1" applyBorder="1" applyAlignment="1">
      <alignment horizontal="center" vertical="center" wrapText="1"/>
    </xf>
    <xf numFmtId="0" fontId="19" fillId="0" borderId="5" xfId="6" applyFont="1" applyBorder="1" applyAlignment="1">
      <alignment horizontal="center" vertical="center" wrapText="1"/>
    </xf>
    <xf numFmtId="0" fontId="19" fillId="0" borderId="6" xfId="6" applyFont="1" applyBorder="1" applyAlignment="1">
      <alignment horizontal="center" vertical="center" wrapText="1"/>
    </xf>
    <xf numFmtId="0" fontId="20" fillId="10" borderId="21" xfId="0" applyFont="1" applyFill="1" applyBorder="1" applyAlignment="1" applyProtection="1">
      <alignment horizontal="left"/>
      <protection locked="0"/>
    </xf>
    <xf numFmtId="0" fontId="20" fillId="12" borderId="1" xfId="3" applyFont="1" applyFill="1" applyBorder="1" applyAlignment="1" applyProtection="1">
      <alignment horizontal="center" vertical="center"/>
      <protection locked="0"/>
    </xf>
    <xf numFmtId="0" fontId="23" fillId="0" borderId="42" xfId="0" applyFont="1" applyBorder="1" applyAlignment="1" applyProtection="1">
      <alignment horizontal="left"/>
      <protection locked="0"/>
    </xf>
    <xf numFmtId="0" fontId="20" fillId="10" borderId="5" xfId="0" applyFont="1" applyFill="1" applyBorder="1" applyAlignment="1" applyProtection="1">
      <alignment horizontal="left"/>
      <protection locked="0"/>
    </xf>
    <xf numFmtId="0" fontId="23" fillId="0" borderId="3" xfId="0" applyFont="1" applyBorder="1" applyAlignment="1" applyProtection="1">
      <alignment horizontal="left"/>
      <protection locked="0"/>
    </xf>
    <xf numFmtId="0" fontId="23" fillId="0" borderId="5" xfId="0" applyFont="1" applyBorder="1" applyAlignment="1" applyProtection="1">
      <alignment horizontal="left"/>
      <protection locked="0"/>
    </xf>
    <xf numFmtId="0" fontId="23" fillId="0" borderId="6" xfId="0" applyFont="1" applyBorder="1" applyAlignment="1" applyProtection="1">
      <alignment horizontal="left"/>
      <protection locked="0"/>
    </xf>
    <xf numFmtId="0" fontId="23" fillId="0" borderId="3" xfId="0" applyFont="1" applyBorder="1" applyAlignment="1" applyProtection="1">
      <alignment horizontal="left" vertical="top" wrapText="1"/>
      <protection locked="0"/>
    </xf>
    <xf numFmtId="0" fontId="23" fillId="0" borderId="5" xfId="0" applyFont="1" applyBorder="1" applyAlignment="1" applyProtection="1">
      <alignment horizontal="left" vertical="top" wrapText="1"/>
      <protection locked="0"/>
    </xf>
    <xf numFmtId="0" fontId="23" fillId="0" borderId="6" xfId="0" applyFont="1" applyBorder="1" applyAlignment="1" applyProtection="1">
      <alignment horizontal="left" vertical="top" wrapText="1"/>
      <protection locked="0"/>
    </xf>
    <xf numFmtId="0" fontId="23" fillId="4" borderId="3" xfId="0" applyFont="1" applyFill="1" applyBorder="1" applyAlignment="1" applyProtection="1">
      <alignment horizontal="center"/>
      <protection locked="0"/>
    </xf>
    <xf numFmtId="0" fontId="23" fillId="4" borderId="6" xfId="0" applyFont="1" applyFill="1" applyBorder="1" applyAlignment="1" applyProtection="1">
      <alignment horizontal="center"/>
      <protection locked="0"/>
    </xf>
    <xf numFmtId="0" fontId="23" fillId="4" borderId="1" xfId="0" applyFont="1" applyFill="1" applyBorder="1" applyAlignment="1" applyProtection="1">
      <alignment horizontal="center"/>
      <protection locked="0"/>
    </xf>
    <xf numFmtId="20" fontId="23" fillId="0" borderId="3" xfId="0" applyNumberFormat="1" applyFont="1" applyBorder="1" applyAlignment="1" applyProtection="1">
      <alignment horizontal="center" vertical="center"/>
      <protection locked="0"/>
    </xf>
    <xf numFmtId="20" fontId="23" fillId="0" borderId="6" xfId="0" applyNumberFormat="1" applyFont="1" applyBorder="1" applyAlignment="1" applyProtection="1">
      <alignment horizontal="center" vertical="center"/>
      <protection locked="0"/>
    </xf>
    <xf numFmtId="20" fontId="23" fillId="0" borderId="1" xfId="0" applyNumberFormat="1" applyFont="1" applyBorder="1" applyAlignment="1" applyProtection="1">
      <alignment horizontal="left" vertical="top" wrapText="1"/>
      <protection locked="0"/>
    </xf>
    <xf numFmtId="20" fontId="23" fillId="0" borderId="3" xfId="0" applyNumberFormat="1" applyFont="1" applyBorder="1" applyAlignment="1" applyProtection="1">
      <alignment horizontal="left" vertical="top" wrapText="1"/>
      <protection locked="0"/>
    </xf>
    <xf numFmtId="20" fontId="23" fillId="0" borderId="5" xfId="0" applyNumberFormat="1" applyFont="1" applyBorder="1" applyAlignment="1" applyProtection="1">
      <alignment horizontal="left" vertical="top" wrapText="1"/>
      <protection locked="0"/>
    </xf>
    <xf numFmtId="20" fontId="23" fillId="0" borderId="6" xfId="0" applyNumberFormat="1" applyFont="1" applyBorder="1" applyAlignment="1" applyProtection="1">
      <alignment horizontal="left" vertical="top" wrapText="1"/>
      <protection locked="0"/>
    </xf>
    <xf numFmtId="0" fontId="23" fillId="4" borderId="2" xfId="0" applyFont="1" applyFill="1" applyBorder="1" applyAlignment="1" applyProtection="1">
      <alignment horizontal="center" wrapText="1"/>
      <protection locked="0"/>
    </xf>
    <xf numFmtId="0" fontId="23" fillId="4" borderId="7" xfId="0" applyFont="1" applyFill="1" applyBorder="1" applyAlignment="1" applyProtection="1">
      <alignment horizontal="center"/>
      <protection locked="0"/>
    </xf>
    <xf numFmtId="0" fontId="25" fillId="4" borderId="2" xfId="0" applyFont="1" applyFill="1" applyBorder="1" applyAlignment="1" applyProtection="1">
      <alignment horizontal="center"/>
      <protection locked="0"/>
    </xf>
    <xf numFmtId="0" fontId="25" fillId="4" borderId="7" xfId="0" applyFont="1" applyFill="1" applyBorder="1" applyAlignment="1" applyProtection="1">
      <alignment horizontal="center"/>
      <protection locked="0"/>
    </xf>
    <xf numFmtId="0" fontId="25" fillId="4" borderId="1" xfId="0" applyFont="1" applyFill="1" applyBorder="1" applyAlignment="1" applyProtection="1">
      <alignment horizontal="center"/>
      <protection locked="0"/>
    </xf>
    <xf numFmtId="0" fontId="25" fillId="4" borderId="1" xfId="0" applyFont="1" applyFill="1" applyBorder="1" applyAlignment="1" applyProtection="1">
      <alignment horizontal="center" wrapText="1"/>
      <protection locked="0"/>
    </xf>
    <xf numFmtId="0" fontId="23" fillId="4" borderId="1" xfId="0" applyFont="1" applyFill="1" applyBorder="1" applyAlignment="1" applyProtection="1">
      <alignment horizontal="center" wrapText="1"/>
      <protection locked="0"/>
    </xf>
    <xf numFmtId="0" fontId="23" fillId="15" borderId="25" xfId="0" applyFont="1" applyFill="1" applyBorder="1" applyAlignment="1" applyProtection="1">
      <alignment horizontal="center" vertical="center" wrapText="1"/>
      <protection locked="0"/>
    </xf>
    <xf numFmtId="0" fontId="23" fillId="15" borderId="26" xfId="0" applyFont="1" applyFill="1" applyBorder="1" applyAlignment="1" applyProtection="1">
      <alignment horizontal="center" vertical="center" wrapText="1"/>
      <protection locked="0"/>
    </xf>
    <xf numFmtId="0" fontId="23" fillId="15" borderId="27" xfId="0" applyFont="1" applyFill="1" applyBorder="1" applyAlignment="1" applyProtection="1">
      <alignment horizontal="center" vertical="center" wrapText="1"/>
      <protection locked="0"/>
    </xf>
    <xf numFmtId="0" fontId="14" fillId="7" borderId="0" xfId="0" applyFont="1" applyFill="1" applyAlignment="1" applyProtection="1">
      <alignment horizontal="left"/>
      <protection locked="0"/>
    </xf>
    <xf numFmtId="0" fontId="23" fillId="6" borderId="3" xfId="4" applyFont="1" applyFill="1" applyBorder="1" applyAlignment="1" applyProtection="1">
      <alignment horizontal="center" vertical="center" wrapText="1"/>
      <protection locked="0"/>
    </xf>
    <xf numFmtId="0" fontId="23" fillId="6" borderId="5" xfId="4" applyFont="1" applyFill="1" applyBorder="1" applyAlignment="1" applyProtection="1">
      <alignment horizontal="center" vertical="center" wrapText="1"/>
      <protection locked="0"/>
    </xf>
    <xf numFmtId="0" fontId="23" fillId="6" borderId="6" xfId="4" applyFont="1" applyFill="1" applyBorder="1" applyAlignment="1" applyProtection="1">
      <alignment horizontal="center" vertical="center" wrapText="1"/>
      <protection locked="0"/>
    </xf>
    <xf numFmtId="0" fontId="19" fillId="0" borderId="3" xfId="4" applyFont="1" applyFill="1" applyBorder="1" applyAlignment="1" applyProtection="1">
      <alignment horizontal="left" vertical="center" wrapText="1"/>
      <protection locked="0"/>
    </xf>
    <xf numFmtId="0" fontId="19" fillId="0" borderId="5" xfId="4" applyFont="1" applyFill="1" applyBorder="1" applyAlignment="1" applyProtection="1">
      <alignment horizontal="left" vertical="center" wrapText="1"/>
      <protection locked="0"/>
    </xf>
    <xf numFmtId="0" fontId="19" fillId="0" borderId="6" xfId="4" applyFont="1" applyFill="1" applyBorder="1" applyAlignment="1" applyProtection="1">
      <alignment horizontal="left" vertical="center" wrapText="1"/>
      <protection locked="0"/>
    </xf>
    <xf numFmtId="0" fontId="19" fillId="6" borderId="3" xfId="4" applyFont="1" applyFill="1" applyBorder="1" applyAlignment="1" applyProtection="1">
      <alignment horizontal="center" vertical="center" wrapText="1"/>
      <protection locked="0"/>
    </xf>
    <xf numFmtId="0" fontId="19" fillId="6" borderId="6" xfId="4" applyFont="1" applyFill="1" applyBorder="1" applyAlignment="1" applyProtection="1">
      <alignment horizontal="center" vertical="center" wrapText="1"/>
      <protection locked="0"/>
    </xf>
    <xf numFmtId="0" fontId="19" fillId="6" borderId="3" xfId="4" applyFont="1" applyFill="1" applyBorder="1" applyAlignment="1" applyProtection="1">
      <alignment horizontal="center" vertical="center"/>
      <protection locked="0"/>
    </xf>
    <xf numFmtId="0" fontId="19" fillId="6" borderId="6" xfId="4" applyFont="1" applyFill="1" applyBorder="1" applyAlignment="1" applyProtection="1">
      <alignment horizontal="center" vertical="center"/>
      <protection locked="0"/>
    </xf>
    <xf numFmtId="0" fontId="19" fillId="0" borderId="3" xfId="4" applyFont="1" applyBorder="1" applyAlignment="1" applyProtection="1">
      <alignment horizontal="left" vertical="center" wrapText="1"/>
      <protection locked="0"/>
    </xf>
    <xf numFmtId="0" fontId="19" fillId="0" borderId="5" xfId="4" applyFont="1" applyBorder="1" applyAlignment="1" applyProtection="1">
      <alignment horizontal="left" vertical="center" wrapText="1"/>
      <protection locked="0"/>
    </xf>
    <xf numFmtId="0" fontId="19" fillId="0" borderId="6" xfId="4" applyFont="1" applyBorder="1" applyAlignment="1" applyProtection="1">
      <alignment horizontal="left" vertical="center" wrapText="1"/>
      <protection locked="0"/>
    </xf>
    <xf numFmtId="0" fontId="25" fillId="15" borderId="39" xfId="0" applyFont="1" applyFill="1" applyBorder="1" applyAlignment="1" applyProtection="1">
      <alignment horizontal="center" vertical="center" wrapText="1"/>
      <protection locked="0"/>
    </xf>
    <xf numFmtId="0" fontId="25" fillId="15" borderId="40" xfId="0" applyFont="1" applyFill="1" applyBorder="1" applyAlignment="1" applyProtection="1">
      <alignment horizontal="center" vertical="center" wrapText="1"/>
      <protection locked="0"/>
    </xf>
    <xf numFmtId="0" fontId="25" fillId="15" borderId="41" xfId="0" applyFont="1" applyFill="1" applyBorder="1" applyAlignment="1" applyProtection="1">
      <alignment horizontal="center" vertical="center" wrapText="1"/>
      <protection locked="0"/>
    </xf>
    <xf numFmtId="0" fontId="25" fillId="9" borderId="3" xfId="4" applyFont="1" applyFill="1" applyBorder="1" applyAlignment="1" applyProtection="1">
      <alignment horizontal="left" vertical="center" wrapText="1"/>
    </xf>
    <xf numFmtId="0" fontId="25" fillId="9" borderId="6" xfId="4" applyFont="1" applyFill="1" applyBorder="1" applyAlignment="1" applyProtection="1">
      <alignment horizontal="left" vertical="center" wrapText="1"/>
    </xf>
    <xf numFmtId="0" fontId="23" fillId="11" borderId="34" xfId="0" applyFont="1" applyFill="1" applyBorder="1" applyAlignment="1" applyProtection="1">
      <alignment horizontal="center" vertical="center"/>
    </xf>
    <xf numFmtId="0" fontId="23" fillId="11" borderId="30" xfId="0" applyFont="1" applyFill="1" applyBorder="1" applyAlignment="1" applyProtection="1">
      <alignment horizontal="center" vertical="center"/>
    </xf>
    <xf numFmtId="0" fontId="23" fillId="11" borderId="35" xfId="0" applyFont="1" applyFill="1" applyBorder="1" applyAlignment="1" applyProtection="1">
      <alignment horizontal="center" vertical="center"/>
    </xf>
    <xf numFmtId="0" fontId="23" fillId="11" borderId="31" xfId="0" applyFont="1" applyFill="1" applyBorder="1" applyAlignment="1" applyProtection="1">
      <alignment horizontal="center" vertical="center"/>
    </xf>
    <xf numFmtId="0" fontId="23" fillId="11" borderId="36" xfId="0" applyFont="1" applyFill="1" applyBorder="1" applyAlignment="1" applyProtection="1">
      <alignment horizontal="center" vertical="center"/>
    </xf>
    <xf numFmtId="0" fontId="23" fillId="11" borderId="32" xfId="0" applyFont="1" applyFill="1" applyBorder="1" applyAlignment="1" applyProtection="1">
      <alignment horizontal="center" vertical="center"/>
    </xf>
    <xf numFmtId="0" fontId="23" fillId="11" borderId="19" xfId="0" applyFont="1" applyFill="1" applyBorder="1" applyAlignment="1" applyProtection="1">
      <alignment horizontal="center" vertical="center"/>
    </xf>
    <xf numFmtId="0" fontId="23" fillId="11" borderId="20" xfId="0" applyFont="1" applyFill="1" applyBorder="1" applyAlignment="1" applyProtection="1">
      <alignment horizontal="center" vertical="center"/>
    </xf>
    <xf numFmtId="0" fontId="27" fillId="0" borderId="0" xfId="3" applyFont="1" applyFill="1" applyAlignment="1" applyProtection="1">
      <alignment horizontal="center"/>
    </xf>
    <xf numFmtId="0" fontId="23" fillId="4" borderId="8" xfId="0" applyFont="1" applyFill="1" applyBorder="1" applyAlignment="1" applyProtection="1">
      <alignment horizontal="center"/>
    </xf>
    <xf numFmtId="0" fontId="23" fillId="4" borderId="9" xfId="0" applyFont="1" applyFill="1" applyBorder="1" applyAlignment="1" applyProtection="1">
      <alignment horizontal="center"/>
    </xf>
    <xf numFmtId="0" fontId="23" fillId="4" borderId="37" xfId="0" applyFont="1" applyFill="1" applyBorder="1" applyAlignment="1" applyProtection="1">
      <alignment horizontal="center"/>
    </xf>
    <xf numFmtId="0" fontId="23" fillId="4" borderId="10" xfId="0" applyFont="1" applyFill="1" applyBorder="1" applyAlignment="1" applyProtection="1">
      <alignment horizontal="center"/>
    </xf>
    <xf numFmtId="0" fontId="23" fillId="4" borderId="29" xfId="0" applyFont="1" applyFill="1" applyBorder="1" applyAlignment="1" applyProtection="1">
      <alignment horizontal="center"/>
    </xf>
    <xf numFmtId="0" fontId="23" fillId="4" borderId="28" xfId="0" applyFont="1" applyFill="1" applyBorder="1" applyAlignment="1" applyProtection="1">
      <alignment horizontal="center"/>
    </xf>
  </cellXfs>
  <cellStyles count="8">
    <cellStyle name="ハイパーリンク" xfId="5" builtinId="8"/>
    <cellStyle name="標準" xfId="0" builtinId="0"/>
    <cellStyle name="標準 2" xfId="4"/>
    <cellStyle name="標準 2 2" xfId="6"/>
    <cellStyle name="標準 4" xfId="7"/>
    <cellStyle name="標準_★鳥類種名リスト(080401ver1)" xfId="1"/>
    <cellStyle name="標準_BirdBaseNote種名リスト" xfId="2"/>
    <cellStyle name="標準_高木集計" xfId="3"/>
  </cellStyles>
  <dxfs count="129">
    <dxf>
      <font>
        <b/>
        <i val="0"/>
        <color rgb="FFFF0000"/>
      </font>
      <fill>
        <patternFill>
          <bgColor rgb="FFFFFF00"/>
        </patternFill>
      </fill>
    </dxf>
    <dxf>
      <fill>
        <patternFill>
          <bgColor rgb="FFFFC000"/>
        </patternFill>
      </fill>
    </dxf>
    <dxf>
      <font>
        <b val="0"/>
        <i val="0"/>
        <color auto="1"/>
      </font>
      <fill>
        <patternFill>
          <bgColor theme="0" tint="-4.9989318521683403E-2"/>
        </patternFill>
      </fill>
    </dxf>
    <dxf>
      <fill>
        <patternFill>
          <bgColor theme="5" tint="0.79998168889431442"/>
        </patternFill>
      </fill>
      <border>
        <left style="thin">
          <color rgb="FFFF0066"/>
        </left>
        <right style="thin">
          <color rgb="FFFF0066"/>
        </right>
        <top style="thin">
          <color rgb="FFFF0066"/>
        </top>
        <bottom style="thin">
          <color rgb="FFFF0066"/>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theme="9" tint="0.79998168889431442"/>
        </patternFill>
      </fill>
    </dxf>
    <dxf>
      <fill>
        <patternFill>
          <bgColor theme="0" tint="-4.9989318521683403E-2"/>
        </patternFill>
      </fill>
    </dxf>
    <dxf>
      <fill>
        <patternFill>
          <bgColor theme="5" tint="0.79998168889431442"/>
        </patternFill>
      </fill>
      <border>
        <left style="thin">
          <color rgb="FFFF0066"/>
        </left>
        <right style="thin">
          <color rgb="FFFF0066"/>
        </right>
        <top style="thin">
          <color rgb="FFFF0066"/>
        </top>
        <bottom style="thin">
          <color rgb="FFFF0066"/>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theme="9" tint="0.79998168889431442"/>
        </patternFill>
      </fill>
    </dxf>
    <dxf>
      <fill>
        <patternFill>
          <bgColor theme="0" tint="-4.9989318521683403E-2"/>
        </patternFill>
      </fill>
    </dxf>
    <dxf>
      <fill>
        <patternFill>
          <bgColor theme="5" tint="0.79998168889431442"/>
        </patternFill>
      </fill>
      <border>
        <left style="thin">
          <color rgb="FFFF0066"/>
        </left>
        <right style="thin">
          <color rgb="FFFF0066"/>
        </right>
        <top style="thin">
          <color rgb="FFFF0066"/>
        </top>
        <bottom style="thin">
          <color rgb="FFFF0066"/>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theme="9" tint="0.79998168889431442"/>
        </patternFill>
      </fill>
    </dxf>
    <dxf>
      <fill>
        <patternFill>
          <bgColor theme="0" tint="-4.9989318521683403E-2"/>
        </patternFill>
      </fill>
    </dxf>
    <dxf>
      <fill>
        <patternFill>
          <bgColor theme="5" tint="0.79998168889431442"/>
        </patternFill>
      </fill>
      <border>
        <left style="thin">
          <color rgb="FFFF0066"/>
        </left>
        <right style="thin">
          <color rgb="FFFF0066"/>
        </right>
        <top style="thin">
          <color rgb="FFFF0066"/>
        </top>
        <bottom style="thin">
          <color rgb="FFFF0066"/>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theme="9" tint="0.79998168889431442"/>
        </patternFill>
      </fill>
    </dxf>
    <dxf>
      <fill>
        <patternFill>
          <bgColor theme="0" tint="-4.9989318521683403E-2"/>
        </patternFill>
      </fill>
    </dxf>
    <dxf>
      <fill>
        <patternFill>
          <bgColor theme="5" tint="0.79998168889431442"/>
        </patternFill>
      </fill>
      <border>
        <left style="thin">
          <color rgb="FFFF0066"/>
        </left>
        <right style="thin">
          <color rgb="FFFF0066"/>
        </right>
        <top style="thin">
          <color rgb="FFFF0066"/>
        </top>
        <bottom style="thin">
          <color rgb="FFFF0066"/>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theme="9" tint="0.79998168889431442"/>
        </patternFill>
      </fill>
    </dxf>
    <dxf>
      <fill>
        <patternFill>
          <bgColor theme="0" tint="-4.9989318521683403E-2"/>
        </patternFill>
      </fill>
    </dxf>
    <dxf>
      <fill>
        <patternFill>
          <bgColor rgb="FFFFFF00"/>
        </patternFill>
      </fill>
    </dxf>
    <dxf>
      <fill>
        <patternFill>
          <bgColor theme="0" tint="-0.34998626667073579"/>
        </patternFill>
      </fill>
    </dxf>
    <dxf>
      <font>
        <color auto="1"/>
      </font>
      <fill>
        <patternFill>
          <bgColor rgb="FFFFFF00"/>
        </patternFill>
      </fill>
    </dxf>
    <dxf>
      <fill>
        <patternFill>
          <bgColor rgb="FFFFFF00"/>
        </patternFill>
      </fill>
    </dxf>
    <dxf>
      <fill>
        <patternFill>
          <bgColor theme="5" tint="0.79998168889431442"/>
        </patternFill>
      </fill>
      <border>
        <left style="thin">
          <color rgb="FFFF0066"/>
        </left>
        <right style="thin">
          <color rgb="FFFF0066"/>
        </right>
        <top style="thin">
          <color rgb="FFFF0066"/>
        </top>
        <bottom style="thin">
          <color rgb="FFFF0066"/>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theme="0" tint="-4.9989318521683403E-2"/>
        </patternFill>
      </fill>
    </dxf>
    <dxf>
      <fill>
        <patternFill>
          <bgColor rgb="FFFFFF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indexed="41"/>
        </patternFill>
      </fill>
    </dxf>
    <dxf>
      <fill>
        <patternFill>
          <bgColor indexed="45"/>
        </patternFill>
      </fill>
    </dxf>
  </dxfs>
  <tableStyles count="0" defaultTableStyle="TableStyleMedium2" defaultPivotStyle="PivotStyleLight16"/>
  <colors>
    <mruColors>
      <color rgb="FFFF0066"/>
      <color rgb="FF99CCFF"/>
      <color rgb="FFFFFFCC"/>
      <color rgb="FFFF3399"/>
      <color rgb="FF99FFCC"/>
      <color rgb="FFE2DF14"/>
      <color rgb="FFC0C0C0"/>
      <color rgb="FFFFFF99"/>
      <color rgb="FFFF6600"/>
      <color rgb="FFE2D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11</xdr:col>
      <xdr:colOff>84147</xdr:colOff>
      <xdr:row>4</xdr:row>
      <xdr:rowOff>94228</xdr:rowOff>
    </xdr:from>
    <xdr:to>
      <xdr:col>19</xdr:col>
      <xdr:colOff>666722</xdr:colOff>
      <xdr:row>22</xdr:row>
      <xdr:rowOff>16390</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5982923" y="1062416"/>
          <a:ext cx="5459375" cy="3454256"/>
        </a:xfrm>
        <a:prstGeom prst="rect">
          <a:avLst/>
        </a:prstGeom>
        <a:ln>
          <a:solidFill>
            <a:schemeClr val="tx1">
              <a:lumMod val="50000"/>
              <a:lumOff val="50000"/>
            </a:schemeClr>
          </a:solidFill>
        </a:ln>
      </xdr:spPr>
    </xdr:pic>
    <xdr:clientData/>
  </xdr:twoCellAnchor>
  <xdr:twoCellAnchor editAs="oneCell">
    <xdr:from>
      <xdr:col>12</xdr:col>
      <xdr:colOff>553066</xdr:colOff>
      <xdr:row>48</xdr:row>
      <xdr:rowOff>79585</xdr:rowOff>
    </xdr:from>
    <xdr:to>
      <xdr:col>18</xdr:col>
      <xdr:colOff>106517</xdr:colOff>
      <xdr:row>64</xdr:row>
      <xdr:rowOff>60348</xdr:rowOff>
    </xdr:to>
    <xdr:pic>
      <xdr:nvPicPr>
        <xdr:cNvPr id="3" name="図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7060546" y="8781625"/>
          <a:ext cx="3211051" cy="2647763"/>
        </a:xfrm>
        <a:prstGeom prst="rect">
          <a:avLst/>
        </a:prstGeom>
        <a:ln>
          <a:solidFill>
            <a:schemeClr val="tx1">
              <a:lumMod val="50000"/>
              <a:lumOff val="50000"/>
            </a:schemeClr>
          </a:solidFill>
        </a:ln>
      </xdr:spPr>
    </xdr:pic>
    <xdr:clientData/>
  </xdr:twoCellAnchor>
  <xdr:oneCellAnchor>
    <xdr:from>
      <xdr:col>1</xdr:col>
      <xdr:colOff>53455</xdr:colOff>
      <xdr:row>6</xdr:row>
      <xdr:rowOff>59365</xdr:rowOff>
    </xdr:from>
    <xdr:ext cx="543739" cy="3024077"/>
    <xdr:sp macro="" textlink="">
      <xdr:nvSpPr>
        <xdr:cNvPr id="4" name="テキスト ボックス 3"/>
        <xdr:cNvSpPr txBox="1"/>
      </xdr:nvSpPr>
      <xdr:spPr>
        <a:xfrm>
          <a:off x="114415" y="1438585"/>
          <a:ext cx="543739" cy="302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r>
            <a:rPr kumimoji="1" lang="ja-JP" altLang="en-US" sz="1600" b="1">
              <a:solidFill>
                <a:schemeClr val="bg1"/>
              </a:solidFill>
              <a:latin typeface="メイリオ" panose="020B0604030504040204" pitchFamily="50" charset="-128"/>
              <a:ea typeface="メイリオ" panose="020B0604030504040204" pitchFamily="50" charset="-128"/>
            </a:rPr>
            <a:t>特徴的な変化</a:t>
          </a:r>
          <a:r>
            <a:rPr kumimoji="1" lang="ja-JP" altLang="en-US" sz="1200" b="1">
              <a:solidFill>
                <a:schemeClr val="bg1"/>
              </a:solidFill>
              <a:latin typeface="メイリオ" panose="020B0604030504040204" pitchFamily="50" charset="-128"/>
              <a:ea typeface="メイリオ" panose="020B0604030504040204" pitchFamily="50" charset="-128"/>
            </a:rPr>
            <a:t>シート</a:t>
          </a:r>
          <a:endParaRPr kumimoji="1" lang="ja-JP" altLang="en-US" sz="1600" b="1">
            <a:solidFill>
              <a:schemeClr val="bg1"/>
            </a:solidFill>
            <a:latin typeface="メイリオ" panose="020B0604030504040204" pitchFamily="50" charset="-128"/>
            <a:ea typeface="メイリオ" panose="020B0604030504040204" pitchFamily="50" charset="-128"/>
          </a:endParaRPr>
        </a:p>
      </xdr:txBody>
    </xdr:sp>
    <xdr:clientData/>
  </xdr:oneCellAnchor>
  <xdr:oneCellAnchor>
    <xdr:from>
      <xdr:col>1</xdr:col>
      <xdr:colOff>34278</xdr:colOff>
      <xdr:row>27</xdr:row>
      <xdr:rowOff>53164</xdr:rowOff>
    </xdr:from>
    <xdr:ext cx="584775" cy="3024077"/>
    <xdr:sp macro="" textlink="">
      <xdr:nvSpPr>
        <xdr:cNvPr id="5" name="テキスト ボックス 4"/>
        <xdr:cNvSpPr txBox="1"/>
      </xdr:nvSpPr>
      <xdr:spPr>
        <a:xfrm>
          <a:off x="95238" y="5295724"/>
          <a:ext cx="584775" cy="302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r>
            <a:rPr kumimoji="1" lang="en-US" altLang="ja-JP" sz="1600" b="1">
              <a:solidFill>
                <a:schemeClr val="bg1"/>
              </a:solidFill>
              <a:latin typeface="メイリオ" panose="020B0604030504040204" pitchFamily="50" charset="-128"/>
              <a:ea typeface="メイリオ" panose="020B0604030504040204" pitchFamily="50" charset="-128"/>
            </a:rPr>
            <a:t>1</a:t>
          </a:r>
          <a:r>
            <a:rPr kumimoji="1" lang="ja-JP" altLang="en-US" sz="1600" b="1">
              <a:solidFill>
                <a:schemeClr val="bg1"/>
              </a:solidFill>
              <a:latin typeface="メイリオ" panose="020B0604030504040204" pitchFamily="50" charset="-128"/>
              <a:ea typeface="メイリオ" panose="020B0604030504040204" pitchFamily="50" charset="-128"/>
            </a:rPr>
            <a:t>～６回目</a:t>
          </a:r>
          <a:r>
            <a:rPr kumimoji="1" lang="ja-JP" altLang="en-US" sz="1200" b="1">
              <a:solidFill>
                <a:schemeClr val="bg1"/>
              </a:solidFill>
              <a:latin typeface="メイリオ" panose="020B0604030504040204" pitchFamily="50" charset="-128"/>
              <a:ea typeface="メイリオ" panose="020B0604030504040204" pitchFamily="50" charset="-128"/>
            </a:rPr>
            <a:t>シート</a:t>
          </a:r>
          <a:endParaRPr kumimoji="1" lang="ja-JP" altLang="en-US" sz="1600" b="1">
            <a:solidFill>
              <a:schemeClr val="bg1"/>
            </a:solidFill>
            <a:latin typeface="メイリオ" panose="020B0604030504040204" pitchFamily="50" charset="-128"/>
            <a:ea typeface="メイリオ" panose="020B0604030504040204" pitchFamily="50" charset="-128"/>
          </a:endParaRPr>
        </a:p>
      </xdr:txBody>
    </xdr:sp>
    <xdr:clientData/>
  </xdr:oneCellAnchor>
  <xdr:oneCellAnchor>
    <xdr:from>
      <xdr:col>1</xdr:col>
      <xdr:colOff>41644</xdr:colOff>
      <xdr:row>48</xdr:row>
      <xdr:rowOff>161261</xdr:rowOff>
    </xdr:from>
    <xdr:ext cx="543739" cy="2682948"/>
    <xdr:sp macro="" textlink="">
      <xdr:nvSpPr>
        <xdr:cNvPr id="6" name="テキスト ボックス 5"/>
        <xdr:cNvSpPr txBox="1"/>
      </xdr:nvSpPr>
      <xdr:spPr>
        <a:xfrm>
          <a:off x="102604" y="8863301"/>
          <a:ext cx="543739" cy="2682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r>
            <a:rPr kumimoji="1" lang="ja-JP" altLang="en-US" sz="1600" b="1">
              <a:solidFill>
                <a:schemeClr val="bg1"/>
              </a:solidFill>
              <a:latin typeface="メイリオ" panose="020B0604030504040204" pitchFamily="50" charset="-128"/>
              <a:ea typeface="メイリオ" panose="020B0604030504040204" pitchFamily="50" charset="-128"/>
            </a:rPr>
            <a:t>チェック表</a:t>
          </a:r>
          <a:r>
            <a:rPr kumimoji="1" lang="ja-JP" altLang="en-US" sz="1100" b="1">
              <a:solidFill>
                <a:schemeClr val="bg1"/>
              </a:solidFill>
              <a:latin typeface="メイリオ" panose="020B0604030504040204" pitchFamily="50" charset="-128"/>
              <a:ea typeface="メイリオ" panose="020B0604030504040204" pitchFamily="50" charset="-128"/>
            </a:rPr>
            <a:t>シート</a:t>
          </a:r>
          <a:endParaRPr kumimoji="1" lang="ja-JP" altLang="en-US" sz="1400" b="1">
            <a:solidFill>
              <a:schemeClr val="bg1"/>
            </a:solidFill>
            <a:latin typeface="メイリオ" panose="020B0604030504040204" pitchFamily="50" charset="-128"/>
            <a:ea typeface="メイリオ" panose="020B0604030504040204" pitchFamily="50" charset="-128"/>
          </a:endParaRPr>
        </a:p>
      </xdr:txBody>
    </xdr:sp>
    <xdr:clientData/>
  </xdr:oneCellAnchor>
  <xdr:twoCellAnchor>
    <xdr:from>
      <xdr:col>11</xdr:col>
      <xdr:colOff>79746</xdr:colOff>
      <xdr:row>5</xdr:row>
      <xdr:rowOff>88606</xdr:rowOff>
    </xdr:from>
    <xdr:to>
      <xdr:col>13</xdr:col>
      <xdr:colOff>223594</xdr:colOff>
      <xdr:row>8</xdr:row>
      <xdr:rowOff>124047</xdr:rowOff>
    </xdr:to>
    <xdr:grpSp>
      <xdr:nvGrpSpPr>
        <xdr:cNvPr id="7" name="グループ化 6"/>
        <xdr:cNvGrpSpPr/>
      </xdr:nvGrpSpPr>
      <xdr:grpSpPr>
        <a:xfrm>
          <a:off x="7166346" y="1271947"/>
          <a:ext cx="1434766" cy="662971"/>
          <a:chOff x="6602650" y="2939220"/>
          <a:chExt cx="1548498" cy="664321"/>
        </a:xfrm>
      </xdr:grpSpPr>
      <xdr:sp macro="" textlink="">
        <xdr:nvSpPr>
          <xdr:cNvPr id="8" name="正方形/長方形 7"/>
          <xdr:cNvSpPr/>
        </xdr:nvSpPr>
        <xdr:spPr>
          <a:xfrm>
            <a:off x="6602650" y="2943648"/>
            <a:ext cx="1546417" cy="65989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7708125" y="2939220"/>
            <a:ext cx="443023" cy="301254"/>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❶</a:t>
            </a:r>
            <a:r>
              <a:rPr kumimoji="1" lang="en-US" altLang="ja-JP" sz="1400" b="1">
                <a:solidFill>
                  <a:schemeClr val="bg1"/>
                </a:solidFill>
                <a:latin typeface="ＭＳ ゴシック" panose="020B0609070205080204" pitchFamily="49" charset="-128"/>
                <a:ea typeface="ＭＳ ゴシック" panose="020B0609070205080204" pitchFamily="49" charset="-128"/>
              </a:rPr>
              <a:t>a</a:t>
            </a:r>
            <a:endParaRPr kumimoji="1" lang="ja-JP" altLang="en-US" sz="1400" b="1">
              <a:solidFill>
                <a:schemeClr val="bg1"/>
              </a:solidFill>
              <a:latin typeface="ＭＳ ゴシック" panose="020B0609070205080204" pitchFamily="49" charset="-128"/>
              <a:ea typeface="ＭＳ ゴシック" panose="020B0609070205080204" pitchFamily="49" charset="-128"/>
            </a:endParaRPr>
          </a:p>
        </xdr:txBody>
      </xdr:sp>
    </xdr:grpSp>
    <xdr:clientData/>
  </xdr:twoCellAnchor>
  <xdr:twoCellAnchor>
    <xdr:from>
      <xdr:col>18</xdr:col>
      <xdr:colOff>2835</xdr:colOff>
      <xdr:row>7</xdr:row>
      <xdr:rowOff>156830</xdr:rowOff>
    </xdr:from>
    <xdr:to>
      <xdr:col>19</xdr:col>
      <xdr:colOff>35441</xdr:colOff>
      <xdr:row>22</xdr:row>
      <xdr:rowOff>31012</xdr:rowOff>
    </xdr:to>
    <xdr:grpSp>
      <xdr:nvGrpSpPr>
        <xdr:cNvPr id="10" name="グループ化 9"/>
        <xdr:cNvGrpSpPr/>
      </xdr:nvGrpSpPr>
      <xdr:grpSpPr>
        <a:xfrm>
          <a:off x="11607647" y="1757030"/>
          <a:ext cx="678065" cy="2765300"/>
          <a:chOff x="11410250" y="3425167"/>
          <a:chExt cx="766697" cy="2766110"/>
        </a:xfrm>
      </xdr:grpSpPr>
      <xdr:sp macro="" textlink="">
        <xdr:nvSpPr>
          <xdr:cNvPr id="11" name="正方形/長方形 10"/>
          <xdr:cNvSpPr/>
        </xdr:nvSpPr>
        <xdr:spPr>
          <a:xfrm>
            <a:off x="11410250" y="3425167"/>
            <a:ext cx="766697" cy="276611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1727146" y="3425168"/>
            <a:ext cx="431504" cy="281762"/>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❶</a:t>
            </a:r>
            <a:r>
              <a:rPr kumimoji="1" lang="en-US" altLang="ja-JP" sz="1400" b="1">
                <a:solidFill>
                  <a:schemeClr val="bg1"/>
                </a:solidFill>
                <a:latin typeface="ＭＳ ゴシック" panose="020B0609070205080204" pitchFamily="49" charset="-128"/>
                <a:ea typeface="ＭＳ ゴシック" panose="020B0609070205080204" pitchFamily="49" charset="-128"/>
              </a:rPr>
              <a:t>b</a:t>
            </a:r>
            <a:endParaRPr kumimoji="1" lang="ja-JP" altLang="en-US" sz="1400" b="1">
              <a:solidFill>
                <a:schemeClr val="bg1"/>
              </a:solidFill>
              <a:latin typeface="ＭＳ ゴシック" panose="020B0609070205080204" pitchFamily="49" charset="-128"/>
              <a:ea typeface="ＭＳ ゴシック" panose="020B0609070205080204" pitchFamily="49" charset="-128"/>
            </a:endParaRPr>
          </a:p>
        </xdr:txBody>
      </xdr:sp>
    </xdr:grpSp>
    <xdr:clientData/>
  </xdr:twoCellAnchor>
  <xdr:twoCellAnchor>
    <xdr:from>
      <xdr:col>12</xdr:col>
      <xdr:colOff>597197</xdr:colOff>
      <xdr:row>8</xdr:row>
      <xdr:rowOff>163033</xdr:rowOff>
    </xdr:from>
    <xdr:to>
      <xdr:col>14</xdr:col>
      <xdr:colOff>89799</xdr:colOff>
      <xdr:row>21</xdr:row>
      <xdr:rowOff>141768</xdr:rowOff>
    </xdr:to>
    <xdr:grpSp>
      <xdr:nvGrpSpPr>
        <xdr:cNvPr id="13" name="グループ化 12"/>
        <xdr:cNvGrpSpPr/>
      </xdr:nvGrpSpPr>
      <xdr:grpSpPr>
        <a:xfrm>
          <a:off x="8329256" y="1973904"/>
          <a:ext cx="783519" cy="2493335"/>
          <a:chOff x="7822426" y="3642527"/>
          <a:chExt cx="897253" cy="2494253"/>
        </a:xfrm>
      </xdr:grpSpPr>
      <xdr:sp macro="" textlink="">
        <xdr:nvSpPr>
          <xdr:cNvPr id="14" name="正方形/長方形 13"/>
          <xdr:cNvSpPr/>
        </xdr:nvSpPr>
        <xdr:spPr>
          <a:xfrm>
            <a:off x="7822426" y="3646956"/>
            <a:ext cx="896059" cy="248982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8392729" y="3642527"/>
            <a:ext cx="326950" cy="293281"/>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❷</a:t>
            </a:r>
          </a:p>
        </xdr:txBody>
      </xdr:sp>
    </xdr:grpSp>
    <xdr:clientData/>
  </xdr:twoCellAnchor>
  <xdr:twoCellAnchor>
    <xdr:from>
      <xdr:col>14</xdr:col>
      <xdr:colOff>608538</xdr:colOff>
      <xdr:row>5</xdr:row>
      <xdr:rowOff>70883</xdr:rowOff>
    </xdr:from>
    <xdr:to>
      <xdr:col>18</xdr:col>
      <xdr:colOff>101895</xdr:colOff>
      <xdr:row>7</xdr:row>
      <xdr:rowOff>119617</xdr:rowOff>
    </xdr:to>
    <xdr:grpSp>
      <xdr:nvGrpSpPr>
        <xdr:cNvPr id="16" name="グループ化 15"/>
        <xdr:cNvGrpSpPr/>
      </xdr:nvGrpSpPr>
      <xdr:grpSpPr>
        <a:xfrm>
          <a:off x="9631514" y="1254224"/>
          <a:ext cx="2075193" cy="465593"/>
          <a:chOff x="9291758" y="2921497"/>
          <a:chExt cx="2249318" cy="466457"/>
        </a:xfrm>
      </xdr:grpSpPr>
      <xdr:sp macro="" textlink="">
        <xdr:nvSpPr>
          <xdr:cNvPr id="17" name="正方形/長方形 16"/>
          <xdr:cNvSpPr/>
        </xdr:nvSpPr>
        <xdr:spPr>
          <a:xfrm>
            <a:off x="9291758" y="2921497"/>
            <a:ext cx="2249318" cy="46645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xdr:cNvSpPr txBox="1"/>
        </xdr:nvSpPr>
        <xdr:spPr>
          <a:xfrm>
            <a:off x="11210890" y="2931245"/>
            <a:ext cx="315432" cy="313660"/>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❸</a:t>
            </a:r>
          </a:p>
        </xdr:txBody>
      </xdr:sp>
    </xdr:grpSp>
    <xdr:clientData/>
  </xdr:twoCellAnchor>
  <xdr:twoCellAnchor>
    <xdr:from>
      <xdr:col>11</xdr:col>
      <xdr:colOff>495759</xdr:colOff>
      <xdr:row>24</xdr:row>
      <xdr:rowOff>44301</xdr:rowOff>
    </xdr:from>
    <xdr:to>
      <xdr:col>19</xdr:col>
      <xdr:colOff>75313</xdr:colOff>
      <xdr:row>46</xdr:row>
      <xdr:rowOff>143539</xdr:rowOff>
    </xdr:to>
    <xdr:grpSp>
      <xdr:nvGrpSpPr>
        <xdr:cNvPr id="19" name="グループ化 18"/>
        <xdr:cNvGrpSpPr/>
      </xdr:nvGrpSpPr>
      <xdr:grpSpPr>
        <a:xfrm>
          <a:off x="7582359" y="4791113"/>
          <a:ext cx="4743225" cy="3747873"/>
          <a:chOff x="7018663" y="6461626"/>
          <a:chExt cx="5198156" cy="3739395"/>
        </a:xfrm>
      </xdr:grpSpPr>
      <xdr:pic>
        <xdr:nvPicPr>
          <xdr:cNvPr id="20" name="図 1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7036810" y="6461626"/>
            <a:ext cx="5180009" cy="3686504"/>
          </a:xfrm>
          <a:prstGeom prst="rect">
            <a:avLst/>
          </a:prstGeom>
        </xdr:spPr>
      </xdr:pic>
      <xdr:sp macro="" textlink="">
        <xdr:nvSpPr>
          <xdr:cNvPr id="21" name="正方形/長方形 20"/>
          <xdr:cNvSpPr/>
        </xdr:nvSpPr>
        <xdr:spPr>
          <a:xfrm>
            <a:off x="7018663" y="9462039"/>
            <a:ext cx="4393360" cy="73898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11055832" y="9479758"/>
            <a:ext cx="357076" cy="324294"/>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❹</a:t>
            </a:r>
          </a:p>
        </xdr:txBody>
      </xdr:sp>
    </xdr:grpSp>
    <xdr:clientData/>
  </xdr:twoCellAnchor>
  <xdr:twoCellAnchor>
    <xdr:from>
      <xdr:col>12</xdr:col>
      <xdr:colOff>523657</xdr:colOff>
      <xdr:row>56</xdr:row>
      <xdr:rowOff>138225</xdr:rowOff>
    </xdr:from>
    <xdr:to>
      <xdr:col>18</xdr:col>
      <xdr:colOff>26581</xdr:colOff>
      <xdr:row>64</xdr:row>
      <xdr:rowOff>70884</xdr:rowOff>
    </xdr:to>
    <xdr:grpSp>
      <xdr:nvGrpSpPr>
        <xdr:cNvPr id="23" name="グループ化 22"/>
        <xdr:cNvGrpSpPr/>
      </xdr:nvGrpSpPr>
      <xdr:grpSpPr>
        <a:xfrm>
          <a:off x="8255716" y="10115943"/>
          <a:ext cx="3375677" cy="1259435"/>
          <a:chOff x="7748886" y="11770201"/>
          <a:chExt cx="3716876" cy="1254683"/>
        </a:xfrm>
      </xdr:grpSpPr>
      <xdr:sp macro="" textlink="">
        <xdr:nvSpPr>
          <xdr:cNvPr id="24" name="正方形/長方形 23"/>
          <xdr:cNvSpPr/>
        </xdr:nvSpPr>
        <xdr:spPr>
          <a:xfrm>
            <a:off x="7748886" y="11770201"/>
            <a:ext cx="3716876" cy="125468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テキスト ボックス 24"/>
          <xdr:cNvSpPr txBox="1"/>
        </xdr:nvSpPr>
        <xdr:spPr>
          <a:xfrm>
            <a:off x="11108994" y="11778174"/>
            <a:ext cx="349101" cy="301256"/>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❻</a:t>
            </a:r>
          </a:p>
        </xdr:txBody>
      </xdr:sp>
    </xdr:grpSp>
    <xdr:clientData/>
  </xdr:twoCellAnchor>
  <xdr:twoCellAnchor>
    <xdr:from>
      <xdr:col>1</xdr:col>
      <xdr:colOff>115186</xdr:colOff>
      <xdr:row>21</xdr:row>
      <xdr:rowOff>84174</xdr:rowOff>
    </xdr:from>
    <xdr:to>
      <xdr:col>1</xdr:col>
      <xdr:colOff>518337</xdr:colOff>
      <xdr:row>25</xdr:row>
      <xdr:rowOff>101895</xdr:rowOff>
    </xdr:to>
    <xdr:sp macro="" textlink="">
      <xdr:nvSpPr>
        <xdr:cNvPr id="26" name="下矢印 25"/>
        <xdr:cNvSpPr/>
      </xdr:nvSpPr>
      <xdr:spPr>
        <a:xfrm>
          <a:off x="176146" y="4397094"/>
          <a:ext cx="403151" cy="612081"/>
        </a:xfrm>
        <a:prstGeom prst="downArrow">
          <a:avLst/>
        </a:prstGeom>
        <a:ln>
          <a:solidFill>
            <a:schemeClr val="tx1">
              <a:lumMod val="65000"/>
              <a:lumOff val="3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116958</xdr:colOff>
      <xdr:row>45</xdr:row>
      <xdr:rowOff>22151</xdr:rowOff>
    </xdr:from>
    <xdr:to>
      <xdr:col>1</xdr:col>
      <xdr:colOff>520109</xdr:colOff>
      <xdr:row>49</xdr:row>
      <xdr:rowOff>77086</xdr:rowOff>
    </xdr:to>
    <xdr:sp macro="" textlink="">
      <xdr:nvSpPr>
        <xdr:cNvPr id="27" name="下矢印 26"/>
        <xdr:cNvSpPr/>
      </xdr:nvSpPr>
      <xdr:spPr>
        <a:xfrm>
          <a:off x="177918" y="8282231"/>
          <a:ext cx="403151" cy="664535"/>
        </a:xfrm>
        <a:prstGeom prst="downArrow">
          <a:avLst/>
        </a:prstGeom>
        <a:ln>
          <a:solidFill>
            <a:schemeClr val="tx1">
              <a:lumMod val="65000"/>
              <a:lumOff val="3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105441</xdr:colOff>
      <xdr:row>64</xdr:row>
      <xdr:rowOff>56707</xdr:rowOff>
    </xdr:from>
    <xdr:to>
      <xdr:col>1</xdr:col>
      <xdr:colOff>508592</xdr:colOff>
      <xdr:row>67</xdr:row>
      <xdr:rowOff>44302</xdr:rowOff>
    </xdr:to>
    <xdr:sp macro="" textlink="">
      <xdr:nvSpPr>
        <xdr:cNvPr id="28" name="下矢印 27"/>
        <xdr:cNvSpPr/>
      </xdr:nvSpPr>
      <xdr:spPr>
        <a:xfrm>
          <a:off x="166401" y="11425747"/>
          <a:ext cx="403151" cy="490515"/>
        </a:xfrm>
        <a:prstGeom prst="downArrow">
          <a:avLst/>
        </a:prstGeom>
        <a:ln>
          <a:solidFill>
            <a:schemeClr val="tx1">
              <a:lumMod val="65000"/>
              <a:lumOff val="3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509530</xdr:colOff>
      <xdr:row>26</xdr:row>
      <xdr:rowOff>146198</xdr:rowOff>
    </xdr:from>
    <xdr:to>
      <xdr:col>13</xdr:col>
      <xdr:colOff>589222</xdr:colOff>
      <xdr:row>31</xdr:row>
      <xdr:rowOff>155059</xdr:rowOff>
    </xdr:to>
    <xdr:grpSp>
      <xdr:nvGrpSpPr>
        <xdr:cNvPr id="29" name="グループ化 28"/>
        <xdr:cNvGrpSpPr/>
      </xdr:nvGrpSpPr>
      <xdr:grpSpPr>
        <a:xfrm>
          <a:off x="7596130" y="5224704"/>
          <a:ext cx="1370610" cy="820167"/>
          <a:chOff x="6992509" y="6894029"/>
          <a:chExt cx="1524267" cy="816765"/>
        </a:xfrm>
      </xdr:grpSpPr>
      <xdr:sp macro="" textlink="">
        <xdr:nvSpPr>
          <xdr:cNvPr id="30" name="正方形/長方形 29"/>
          <xdr:cNvSpPr/>
        </xdr:nvSpPr>
        <xdr:spPr>
          <a:xfrm>
            <a:off x="6992509" y="6894029"/>
            <a:ext cx="1524267" cy="81676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テキスト ボックス 30"/>
          <xdr:cNvSpPr txBox="1"/>
        </xdr:nvSpPr>
        <xdr:spPr>
          <a:xfrm>
            <a:off x="8155268" y="6913970"/>
            <a:ext cx="357076" cy="324294"/>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❹</a:t>
            </a:r>
          </a:p>
        </xdr:txBody>
      </xdr:sp>
    </xdr:grpSp>
    <xdr:clientData/>
  </xdr:twoCellAnchor>
  <xdr:twoCellAnchor>
    <xdr:from>
      <xdr:col>15</xdr:col>
      <xdr:colOff>528969</xdr:colOff>
      <xdr:row>24</xdr:row>
      <xdr:rowOff>57593</xdr:rowOff>
    </xdr:from>
    <xdr:to>
      <xdr:col>19</xdr:col>
      <xdr:colOff>217081</xdr:colOff>
      <xdr:row>27</xdr:row>
      <xdr:rowOff>17721</xdr:rowOff>
    </xdr:to>
    <xdr:grpSp>
      <xdr:nvGrpSpPr>
        <xdr:cNvPr id="32" name="グループ化 31"/>
        <xdr:cNvGrpSpPr/>
      </xdr:nvGrpSpPr>
      <xdr:grpSpPr>
        <a:xfrm>
          <a:off x="10197404" y="4804405"/>
          <a:ext cx="2269948" cy="457669"/>
          <a:chOff x="9861174" y="6474918"/>
          <a:chExt cx="2497413" cy="455887"/>
        </a:xfrm>
      </xdr:grpSpPr>
      <xdr:sp macro="" textlink="">
        <xdr:nvSpPr>
          <xdr:cNvPr id="33" name="正方形/長方形 32"/>
          <xdr:cNvSpPr/>
        </xdr:nvSpPr>
        <xdr:spPr>
          <a:xfrm>
            <a:off x="9861174" y="6474918"/>
            <a:ext cx="2497413" cy="45588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4" name="テキスト ボックス 33"/>
          <xdr:cNvSpPr txBox="1"/>
        </xdr:nvSpPr>
        <xdr:spPr>
          <a:xfrm>
            <a:off x="11992074" y="6495297"/>
            <a:ext cx="357076" cy="324294"/>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➎</a:t>
            </a:r>
          </a:p>
        </xdr:txBody>
      </xdr:sp>
    </xdr:grpSp>
    <xdr:clientData/>
  </xdr:twoCellAnchor>
  <xdr:twoCellAnchor>
    <xdr:from>
      <xdr:col>11</xdr:col>
      <xdr:colOff>500349</xdr:colOff>
      <xdr:row>33</xdr:row>
      <xdr:rowOff>46074</xdr:rowOff>
    </xdr:from>
    <xdr:to>
      <xdr:col>18</xdr:col>
      <xdr:colOff>3721</xdr:colOff>
      <xdr:row>37</xdr:row>
      <xdr:rowOff>177209</xdr:rowOff>
    </xdr:to>
    <xdr:grpSp>
      <xdr:nvGrpSpPr>
        <xdr:cNvPr id="35" name="グループ化 34"/>
        <xdr:cNvGrpSpPr/>
      </xdr:nvGrpSpPr>
      <xdr:grpSpPr>
        <a:xfrm>
          <a:off x="7586949" y="6267580"/>
          <a:ext cx="4021584" cy="767629"/>
          <a:chOff x="6985421" y="7932315"/>
          <a:chExt cx="4425715" cy="769195"/>
        </a:xfrm>
      </xdr:grpSpPr>
      <xdr:sp macro="" textlink="">
        <xdr:nvSpPr>
          <xdr:cNvPr id="36" name="正方形/長方形 35"/>
          <xdr:cNvSpPr/>
        </xdr:nvSpPr>
        <xdr:spPr>
          <a:xfrm>
            <a:off x="6985421" y="7936747"/>
            <a:ext cx="4420399" cy="76476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7" name="テキスト ボックス 36"/>
          <xdr:cNvSpPr txBox="1"/>
        </xdr:nvSpPr>
        <xdr:spPr>
          <a:xfrm>
            <a:off x="11051401" y="7932315"/>
            <a:ext cx="359735" cy="357078"/>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❹</a:t>
            </a:r>
          </a:p>
        </xdr:txBody>
      </xdr:sp>
    </xdr:grpSp>
    <xdr:clientData/>
  </xdr:twoCellAnchor>
  <xdr:oneCellAnchor>
    <xdr:from>
      <xdr:col>0</xdr:col>
      <xdr:colOff>4386</xdr:colOff>
      <xdr:row>72</xdr:row>
      <xdr:rowOff>136845</xdr:rowOff>
    </xdr:from>
    <xdr:ext cx="712302" cy="2319483"/>
    <xdr:sp macro="" textlink="">
      <xdr:nvSpPr>
        <xdr:cNvPr id="38" name="テキスト ボックス 37"/>
        <xdr:cNvSpPr txBox="1"/>
      </xdr:nvSpPr>
      <xdr:spPr>
        <a:xfrm>
          <a:off x="4386" y="14050069"/>
          <a:ext cx="712302" cy="23194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lIns="36000" rIns="36000" rtlCol="0" anchor="t">
          <a:spAutoFit/>
        </a:bodyPr>
        <a:lstStyle/>
        <a:p>
          <a:r>
            <a:rPr kumimoji="1" lang="ja-JP" altLang="en-US" sz="1050" b="1">
              <a:solidFill>
                <a:schemeClr val="bg1"/>
              </a:solidFill>
              <a:latin typeface="メイリオ" panose="020B0604030504040204" pitchFamily="50" charset="-128"/>
              <a:ea typeface="メイリオ" panose="020B0604030504040204" pitchFamily="50" charset="-128"/>
            </a:rPr>
            <a:t>入力の際の</a:t>
          </a:r>
          <a:endParaRPr kumimoji="1" lang="en-US" altLang="ja-JP" sz="1050" b="1">
            <a:solidFill>
              <a:schemeClr val="bg1"/>
            </a:solidFill>
            <a:latin typeface="メイリオ" panose="020B0604030504040204" pitchFamily="50" charset="-128"/>
            <a:ea typeface="メイリオ" panose="020B0604030504040204" pitchFamily="50" charset="-128"/>
          </a:endParaRPr>
        </a:p>
        <a:p>
          <a:r>
            <a:rPr kumimoji="1" lang="ja-JP" altLang="en-US" sz="1800" b="1">
              <a:solidFill>
                <a:schemeClr val="bg1"/>
              </a:solidFill>
              <a:latin typeface="メイリオ" panose="020B0604030504040204" pitchFamily="50" charset="-128"/>
              <a:ea typeface="メイリオ" panose="020B0604030504040204" pitchFamily="50" charset="-128"/>
            </a:rPr>
            <a:t>　注意事項</a:t>
          </a:r>
        </a:p>
      </xdr:txBody>
    </xdr:sp>
    <xdr:clientData/>
  </xdr:oneCellAnchor>
  <xdr:twoCellAnchor editAs="oneCell">
    <xdr:from>
      <xdr:col>2</xdr:col>
      <xdr:colOff>198629</xdr:colOff>
      <xdr:row>75</xdr:row>
      <xdr:rowOff>263972</xdr:rowOff>
    </xdr:from>
    <xdr:to>
      <xdr:col>9</xdr:col>
      <xdr:colOff>534847</xdr:colOff>
      <xdr:row>79</xdr:row>
      <xdr:rowOff>336176</xdr:rowOff>
    </xdr:to>
    <xdr:pic>
      <xdr:nvPicPr>
        <xdr:cNvPr id="39" name="図 38"/>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r="25350"/>
        <a:stretch/>
      </xdr:blipFill>
      <xdr:spPr>
        <a:xfrm>
          <a:off x="876809" y="14726732"/>
          <a:ext cx="4748198" cy="1207584"/>
        </a:xfrm>
        <a:prstGeom prst="rect">
          <a:avLst/>
        </a:prstGeom>
        <a:ln>
          <a:solidFill>
            <a:schemeClr val="tx1">
              <a:lumMod val="50000"/>
              <a:lumOff val="50000"/>
            </a:schemeClr>
          </a:solidFill>
        </a:ln>
      </xdr:spPr>
    </xdr:pic>
    <xdr:clientData/>
  </xdr:twoCellAnchor>
  <xdr:oneCellAnchor>
    <xdr:from>
      <xdr:col>4</xdr:col>
      <xdr:colOff>348839</xdr:colOff>
      <xdr:row>74</xdr:row>
      <xdr:rowOff>202669</xdr:rowOff>
    </xdr:from>
    <xdr:ext cx="748923" cy="276944"/>
    <xdr:sp macro="" textlink="">
      <xdr:nvSpPr>
        <xdr:cNvPr id="40" name="テキスト ボックス 39"/>
        <xdr:cNvSpPr txBox="1"/>
      </xdr:nvSpPr>
      <xdr:spPr>
        <a:xfrm>
          <a:off x="2177639" y="14413969"/>
          <a:ext cx="748923" cy="276944"/>
        </a:xfrm>
        <a:prstGeom prst="rect">
          <a:avLst/>
        </a:prstGeom>
        <a:solidFill>
          <a:schemeClr val="bg1"/>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必須項目</a:t>
          </a:r>
        </a:p>
      </xdr:txBody>
    </xdr:sp>
    <xdr:clientData/>
  </xdr:oneCellAnchor>
  <xdr:twoCellAnchor>
    <xdr:from>
      <xdr:col>3</xdr:col>
      <xdr:colOff>251012</xdr:colOff>
      <xdr:row>75</xdr:row>
      <xdr:rowOff>228601</xdr:rowOff>
    </xdr:from>
    <xdr:to>
      <xdr:col>5</xdr:col>
      <xdr:colOff>24054</xdr:colOff>
      <xdr:row>76</xdr:row>
      <xdr:rowOff>304800</xdr:rowOff>
    </xdr:to>
    <xdr:cxnSp macro="">
      <xdr:nvCxnSpPr>
        <xdr:cNvPr id="41" name="直線矢印コネクタ 40"/>
        <xdr:cNvCxnSpPr>
          <a:stCxn id="40" idx="2"/>
        </xdr:cNvCxnSpPr>
      </xdr:nvCxnSpPr>
      <xdr:spPr>
        <a:xfrm flipH="1">
          <a:off x="1470212" y="14691361"/>
          <a:ext cx="992242" cy="403859"/>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582707</xdr:colOff>
      <xdr:row>75</xdr:row>
      <xdr:rowOff>228601</xdr:rowOff>
    </xdr:from>
    <xdr:to>
      <xdr:col>5</xdr:col>
      <xdr:colOff>24054</xdr:colOff>
      <xdr:row>76</xdr:row>
      <xdr:rowOff>304800</xdr:rowOff>
    </xdr:to>
    <xdr:cxnSp macro="">
      <xdr:nvCxnSpPr>
        <xdr:cNvPr id="42" name="直線矢印コネクタ 41"/>
        <xdr:cNvCxnSpPr>
          <a:stCxn id="40" idx="2"/>
        </xdr:cNvCxnSpPr>
      </xdr:nvCxnSpPr>
      <xdr:spPr>
        <a:xfrm flipH="1">
          <a:off x="2411507" y="14691361"/>
          <a:ext cx="50947" cy="403859"/>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24054</xdr:colOff>
      <xdr:row>75</xdr:row>
      <xdr:rowOff>228601</xdr:rowOff>
    </xdr:from>
    <xdr:to>
      <xdr:col>6</xdr:col>
      <xdr:colOff>201706</xdr:colOff>
      <xdr:row>76</xdr:row>
      <xdr:rowOff>295835</xdr:rowOff>
    </xdr:to>
    <xdr:cxnSp macro="">
      <xdr:nvCxnSpPr>
        <xdr:cNvPr id="43" name="直線矢印コネクタ 42"/>
        <xdr:cNvCxnSpPr>
          <a:stCxn id="40" idx="2"/>
        </xdr:cNvCxnSpPr>
      </xdr:nvCxnSpPr>
      <xdr:spPr>
        <a:xfrm>
          <a:off x="2462454" y="14691361"/>
          <a:ext cx="787252" cy="394894"/>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24054</xdr:colOff>
      <xdr:row>75</xdr:row>
      <xdr:rowOff>228601</xdr:rowOff>
    </xdr:from>
    <xdr:to>
      <xdr:col>7</xdr:col>
      <xdr:colOff>466164</xdr:colOff>
      <xdr:row>76</xdr:row>
      <xdr:rowOff>192741</xdr:rowOff>
    </xdr:to>
    <xdr:cxnSp macro="">
      <xdr:nvCxnSpPr>
        <xdr:cNvPr id="44" name="直線矢印コネクタ 43"/>
        <xdr:cNvCxnSpPr>
          <a:stCxn id="40" idx="2"/>
        </xdr:cNvCxnSpPr>
      </xdr:nvCxnSpPr>
      <xdr:spPr>
        <a:xfrm>
          <a:off x="2462454" y="14691361"/>
          <a:ext cx="1661310" cy="291800"/>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11</xdr:col>
      <xdr:colOff>181935</xdr:colOff>
      <xdr:row>67</xdr:row>
      <xdr:rowOff>139446</xdr:rowOff>
    </xdr:from>
    <xdr:to>
      <xdr:col>18</xdr:col>
      <xdr:colOff>439270</xdr:colOff>
      <xdr:row>69</xdr:row>
      <xdr:rowOff>819107</xdr:rowOff>
    </xdr:to>
    <xdr:grpSp>
      <xdr:nvGrpSpPr>
        <xdr:cNvPr id="45" name="グループ化 44"/>
        <xdr:cNvGrpSpPr/>
      </xdr:nvGrpSpPr>
      <xdr:grpSpPr>
        <a:xfrm>
          <a:off x="7268535" y="11941481"/>
          <a:ext cx="4775547" cy="1248920"/>
          <a:chOff x="2822220" y="16369066"/>
          <a:chExt cx="4487726" cy="1240123"/>
        </a:xfrm>
      </xdr:grpSpPr>
      <xdr:sp macro="" textlink="">
        <xdr:nvSpPr>
          <xdr:cNvPr id="46" name="テキスト ボックス 45"/>
          <xdr:cNvSpPr txBox="1"/>
        </xdr:nvSpPr>
        <xdr:spPr>
          <a:xfrm>
            <a:off x="2822220" y="16369066"/>
            <a:ext cx="4487726" cy="1240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1">
                <a:solidFill>
                  <a:schemeClr val="dk1"/>
                </a:solidFill>
                <a:effectLst/>
                <a:latin typeface="+mn-lt"/>
                <a:ea typeface="+mn-ea"/>
                <a:cs typeface="+mn-cs"/>
              </a:rPr>
              <a:t>ファイル名の記載例</a:t>
            </a:r>
            <a:r>
              <a:rPr lang="ja-JP" altLang="en-US" sz="1100" b="1" baseline="0">
                <a:solidFill>
                  <a:schemeClr val="dk1"/>
                </a:solidFill>
                <a:effectLst/>
                <a:latin typeface="+mn-lt"/>
                <a:ea typeface="+mn-ea"/>
                <a:cs typeface="+mn-cs"/>
              </a:rPr>
              <a:t>　　　　　　　　　　　　　　　　　　   </a:t>
            </a:r>
            <a:r>
              <a:rPr lang="en-US" altLang="ja-JP" sz="1100" b="1">
                <a:solidFill>
                  <a:schemeClr val="dk1"/>
                </a:solidFill>
                <a:effectLst/>
                <a:latin typeface="+mn-lt"/>
                <a:ea typeface="+mn-ea"/>
                <a:cs typeface="+mn-cs"/>
              </a:rPr>
              <a:t>S001_</a:t>
            </a:r>
            <a:r>
              <a:rPr lang="ja-JP" altLang="ja-JP" sz="1100" b="1">
                <a:solidFill>
                  <a:schemeClr val="dk1"/>
                </a:solidFill>
                <a:effectLst/>
                <a:latin typeface="+mn-lt"/>
                <a:ea typeface="+mn-ea"/>
                <a:cs typeface="+mn-cs"/>
              </a:rPr>
              <a:t>鳥類</a:t>
            </a:r>
            <a:r>
              <a:rPr lang="en-US" altLang="ja-JP" sz="1100" b="1">
                <a:solidFill>
                  <a:schemeClr val="dk1"/>
                </a:solidFill>
                <a:effectLst/>
                <a:latin typeface="+mn-lt"/>
                <a:ea typeface="+mn-ea"/>
                <a:cs typeface="+mn-cs"/>
              </a:rPr>
              <a:t>23</a:t>
            </a:r>
            <a:r>
              <a:rPr lang="ja-JP" altLang="ja-JP" sz="1100" b="1">
                <a:solidFill>
                  <a:schemeClr val="dk1"/>
                </a:solidFill>
                <a:effectLst/>
                <a:latin typeface="+mn-lt"/>
                <a:ea typeface="+mn-ea"/>
                <a:cs typeface="+mn-cs"/>
              </a:rPr>
              <a:t>繁殖期</a:t>
            </a:r>
            <a:r>
              <a:rPr lang="en-US" altLang="ja-JP" sz="1100" b="1">
                <a:solidFill>
                  <a:schemeClr val="dk1"/>
                </a:solidFill>
                <a:effectLst/>
                <a:latin typeface="+mn-lt"/>
                <a:ea typeface="+mn-ea"/>
                <a:cs typeface="+mn-cs"/>
              </a:rPr>
              <a:t>.xlsx</a:t>
            </a:r>
            <a:endParaRPr lang="ja-JP" altLang="ja-JP" sz="1100" b="1">
              <a:solidFill>
                <a:schemeClr val="dk1"/>
              </a:solidFill>
              <a:effectLst/>
              <a:latin typeface="+mn-lt"/>
              <a:ea typeface="+mn-ea"/>
              <a:cs typeface="+mn-cs"/>
            </a:endParaRPr>
          </a:p>
          <a:p>
            <a:r>
              <a:rPr lang="en-US" altLang="ja-JP" sz="1100" b="1">
                <a:solidFill>
                  <a:schemeClr val="dk1"/>
                </a:solidFill>
                <a:effectLst/>
                <a:latin typeface="+mn-lt"/>
                <a:ea typeface="+mn-ea"/>
                <a:cs typeface="+mn-cs"/>
              </a:rPr>
              <a:t> </a:t>
            </a:r>
            <a:endParaRPr lang="ja-JP" altLang="ja-JP" sz="1100" b="1">
              <a:solidFill>
                <a:schemeClr val="dk1"/>
              </a:solidFill>
              <a:effectLst/>
              <a:latin typeface="+mn-lt"/>
              <a:ea typeface="+mn-ea"/>
              <a:cs typeface="+mn-cs"/>
            </a:endParaRPr>
          </a:p>
          <a:p>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・サイト番号</a:t>
            </a:r>
          </a:p>
          <a:p>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・半角アンダーバーと調査項目名</a:t>
            </a:r>
            <a:r>
              <a:rPr lang="ja-JP" altLang="en-US" sz="1100" b="0">
                <a:solidFill>
                  <a:schemeClr val="dk1"/>
                </a:solidFill>
                <a:effectLst/>
                <a:latin typeface="ＭＳ Ｐゴシック" panose="020B0600070205080204" pitchFamily="50" charset="-128"/>
                <a:ea typeface="ＭＳ Ｐゴシック" panose="020B0600070205080204" pitchFamily="50" charset="-128"/>
                <a:cs typeface="+mn-cs"/>
              </a:rPr>
              <a:t>（鳥類</a:t>
            </a:r>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・調査年度の西暦（下２桁）</a:t>
            </a:r>
          </a:p>
          <a:p>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・調査シーズン（繁殖期または越冬期）</a:t>
            </a:r>
          </a:p>
        </xdr:txBody>
      </xdr:sp>
      <xdr:grpSp>
        <xdr:nvGrpSpPr>
          <xdr:cNvPr id="47" name="グループ化 46"/>
          <xdr:cNvGrpSpPr/>
        </xdr:nvGrpSpPr>
        <xdr:grpSpPr>
          <a:xfrm>
            <a:off x="5634221" y="16630107"/>
            <a:ext cx="1192574" cy="0"/>
            <a:chOff x="3369366" y="16624852"/>
            <a:chExt cx="1192240" cy="0"/>
          </a:xfrm>
        </xdr:grpSpPr>
        <xdr:cxnSp macro="">
          <xdr:nvCxnSpPr>
            <xdr:cNvPr id="52" name="直線コネクタ 51"/>
            <xdr:cNvCxnSpPr/>
          </xdr:nvCxnSpPr>
          <xdr:spPr>
            <a:xfrm>
              <a:off x="3369366" y="16624852"/>
              <a:ext cx="301487"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3" name="直線コネクタ 52"/>
            <xdr:cNvCxnSpPr/>
          </xdr:nvCxnSpPr>
          <xdr:spPr>
            <a:xfrm>
              <a:off x="3698390" y="16624852"/>
              <a:ext cx="301487"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4" name="直線コネクタ 53"/>
            <xdr:cNvCxnSpPr/>
          </xdr:nvCxnSpPr>
          <xdr:spPr>
            <a:xfrm>
              <a:off x="4050713" y="16624852"/>
              <a:ext cx="115956"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5" name="直線コネクタ 54"/>
            <xdr:cNvCxnSpPr/>
          </xdr:nvCxnSpPr>
          <xdr:spPr>
            <a:xfrm>
              <a:off x="4203798" y="16624852"/>
              <a:ext cx="357808"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xnSp macro="">
        <xdr:nvCxnSpPr>
          <xdr:cNvPr id="48" name="カギ線コネクタ 47"/>
          <xdr:cNvCxnSpPr/>
        </xdr:nvCxnSpPr>
        <xdr:spPr>
          <a:xfrm flipV="1">
            <a:off x="3699448" y="16659813"/>
            <a:ext cx="2096894" cy="257024"/>
          </a:xfrm>
          <a:prstGeom prst="bentConnector3">
            <a:avLst>
              <a:gd name="adj1" fmla="val 100163"/>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9" name="カギ線コネクタ 48"/>
          <xdr:cNvCxnSpPr/>
        </xdr:nvCxnSpPr>
        <xdr:spPr>
          <a:xfrm flipV="1">
            <a:off x="5336791" y="16673180"/>
            <a:ext cx="774966" cy="418394"/>
          </a:xfrm>
          <a:prstGeom prst="bentConnector3">
            <a:avLst>
              <a:gd name="adj1" fmla="val 99512"/>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0" name="カギ線コネクタ 49"/>
          <xdr:cNvCxnSpPr/>
        </xdr:nvCxnSpPr>
        <xdr:spPr>
          <a:xfrm flipV="1">
            <a:off x="4539619" y="16673177"/>
            <a:ext cx="1843354" cy="626103"/>
          </a:xfrm>
          <a:prstGeom prst="bentConnector3">
            <a:avLst>
              <a:gd name="adj1" fmla="val 100423"/>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1" name="カギ線コネクタ 50"/>
          <xdr:cNvCxnSpPr/>
        </xdr:nvCxnSpPr>
        <xdr:spPr>
          <a:xfrm flipV="1">
            <a:off x="5197865" y="16673178"/>
            <a:ext cx="1479284" cy="771166"/>
          </a:xfrm>
          <a:prstGeom prst="bentConnector3">
            <a:avLst>
              <a:gd name="adj1" fmla="val 9964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103094</xdr:colOff>
      <xdr:row>80</xdr:row>
      <xdr:rowOff>85165</xdr:rowOff>
    </xdr:from>
    <xdr:ext cx="3527612" cy="766482"/>
    <xdr:sp macro="" textlink="">
      <xdr:nvSpPr>
        <xdr:cNvPr id="59" name="テキスト ボックス 58"/>
        <xdr:cNvSpPr txBox="1"/>
      </xdr:nvSpPr>
      <xdr:spPr>
        <a:xfrm>
          <a:off x="784412" y="16140953"/>
          <a:ext cx="3527612" cy="766482"/>
        </a:xfrm>
        <a:prstGeom prst="rect">
          <a:avLst/>
        </a:prstGeom>
        <a:solidFill>
          <a:schemeClr val="bg1"/>
        </a:solidFill>
        <a:ln w="952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1050" b="0">
              <a:solidFill>
                <a:schemeClr val="tx1"/>
              </a:solidFill>
              <a:effectLst/>
              <a:latin typeface="ＭＳ Ｐゴシック" panose="020B0600070205080204" pitchFamily="50" charset="-128"/>
              <a:ea typeface="ＭＳ Ｐゴシック" panose="020B0600070205080204" pitchFamily="50" charset="-128"/>
              <a:cs typeface="+mn-cs"/>
            </a:rPr>
            <a:t>種名が登録されてない標準和名</a:t>
          </a:r>
          <a:r>
            <a:rPr kumimoji="1" lang="en-US" altLang="ja-JP" sz="1050" b="0">
              <a:solidFill>
                <a:schemeClr val="tx1"/>
              </a:solidFill>
              <a:effectLst/>
              <a:latin typeface="ＭＳ Ｐゴシック" panose="020B0600070205080204" pitchFamily="50" charset="-128"/>
              <a:ea typeface="ＭＳ Ｐゴシック" panose="020B0600070205080204" pitchFamily="50" charset="-128"/>
              <a:cs typeface="+mn-cs"/>
            </a:rPr>
            <a:t>/</a:t>
          </a:r>
          <a:r>
            <a:rPr kumimoji="1" lang="ja-JP" altLang="en-US" sz="1050" b="0">
              <a:solidFill>
                <a:schemeClr val="tx1"/>
              </a:solidFill>
              <a:effectLst/>
              <a:latin typeface="ＭＳ Ｐゴシック" panose="020B0600070205080204" pitchFamily="50" charset="-128"/>
              <a:ea typeface="ＭＳ Ｐゴシック" panose="020B0600070205080204" pitchFamily="50" charset="-128"/>
              <a:cs typeface="+mn-cs"/>
            </a:rPr>
            <a:t>分類群名のため、</a:t>
          </a:r>
          <a:endParaRPr kumimoji="1" lang="en-US" altLang="ja-JP" sz="1050" b="0">
            <a:solidFill>
              <a:schemeClr val="tx1"/>
            </a:solidFill>
            <a:effectLst/>
            <a:latin typeface="ＭＳ Ｐゴシック" panose="020B0600070205080204" pitchFamily="50" charset="-128"/>
            <a:ea typeface="ＭＳ Ｐゴシック" panose="020B0600070205080204" pitchFamily="50" charset="-128"/>
            <a:cs typeface="+mn-cs"/>
          </a:endParaRPr>
        </a:p>
        <a:p>
          <a:pPr algn="l"/>
          <a:r>
            <a:rPr kumimoji="1" lang="ja-JP" altLang="en-US" sz="1050" b="0">
              <a:solidFill>
                <a:schemeClr val="tx1"/>
              </a:solidFill>
              <a:effectLst/>
              <a:latin typeface="ＭＳ Ｐゴシック" panose="020B0600070205080204" pitchFamily="50" charset="-128"/>
              <a:ea typeface="ＭＳ Ｐゴシック" panose="020B0600070205080204" pitchFamily="50" charset="-128"/>
              <a:cs typeface="+mn-cs"/>
            </a:rPr>
            <a:t>可能ならば修正が望ましい</a:t>
          </a:r>
          <a:endParaRPr kumimoji="1" lang="en-US" altLang="ja-JP" sz="1050" b="0">
            <a:solidFill>
              <a:schemeClr val="tx1"/>
            </a:solidFill>
            <a:effectLst/>
            <a:latin typeface="ＭＳ Ｐゴシック" panose="020B0600070205080204" pitchFamily="50" charset="-128"/>
            <a:ea typeface="ＭＳ Ｐゴシック" panose="020B0600070205080204" pitchFamily="50" charset="-128"/>
            <a:cs typeface="+mn-cs"/>
          </a:endParaRPr>
        </a:p>
        <a:p>
          <a:pPr algn="l"/>
          <a:r>
            <a:rPr kumimoji="1" lang="ja-JP" altLang="en-US" sz="1050" b="0">
              <a:solidFill>
                <a:schemeClr val="tx1"/>
              </a:solidFill>
              <a:effectLst/>
              <a:latin typeface="ＭＳ Ｐゴシック" panose="020B0600070205080204" pitchFamily="50" charset="-128"/>
              <a:ea typeface="ＭＳ Ｐゴシック" panose="020B0600070205080204" pitchFamily="50" charset="-128"/>
              <a:cs typeface="+mn-cs"/>
            </a:rPr>
            <a:t>（例では「カッコウ科」が望ましいが、そのままでもよい）</a:t>
          </a:r>
        </a:p>
      </xdr:txBody>
    </xdr:sp>
    <xdr:clientData/>
  </xdr:oneCellAnchor>
  <xdr:twoCellAnchor>
    <xdr:from>
      <xdr:col>8</xdr:col>
      <xdr:colOff>251012</xdr:colOff>
      <xdr:row>79</xdr:row>
      <xdr:rowOff>170330</xdr:rowOff>
    </xdr:from>
    <xdr:to>
      <xdr:col>9</xdr:col>
      <xdr:colOff>423583</xdr:colOff>
      <xdr:row>80</xdr:row>
      <xdr:rowOff>372036</xdr:rowOff>
    </xdr:to>
    <xdr:cxnSp macro="">
      <xdr:nvCxnSpPr>
        <xdr:cNvPr id="60" name="直線矢印コネクタ 59"/>
        <xdr:cNvCxnSpPr>
          <a:stCxn id="61" idx="0"/>
        </xdr:cNvCxnSpPr>
      </xdr:nvCxnSpPr>
      <xdr:spPr>
        <a:xfrm flipH="1" flipV="1">
          <a:off x="4518212" y="15885459"/>
          <a:ext cx="997324" cy="542365"/>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53790</xdr:colOff>
      <xdr:row>78</xdr:row>
      <xdr:rowOff>215155</xdr:rowOff>
    </xdr:from>
    <xdr:to>
      <xdr:col>5</xdr:col>
      <xdr:colOff>109818</xdr:colOff>
      <xdr:row>80</xdr:row>
      <xdr:rowOff>85165</xdr:rowOff>
    </xdr:to>
    <xdr:cxnSp macro="">
      <xdr:nvCxnSpPr>
        <xdr:cNvPr id="62" name="直線矢印コネクタ 61"/>
        <xdr:cNvCxnSpPr>
          <a:stCxn id="59" idx="0"/>
        </xdr:cNvCxnSpPr>
      </xdr:nvCxnSpPr>
      <xdr:spPr>
        <a:xfrm flipH="1" flipV="1">
          <a:off x="2492190" y="15679273"/>
          <a:ext cx="56028" cy="461680"/>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7</xdr:col>
      <xdr:colOff>452719</xdr:colOff>
      <xdr:row>80</xdr:row>
      <xdr:rowOff>372036</xdr:rowOff>
    </xdr:from>
    <xdr:ext cx="2810434" cy="587188"/>
    <xdr:sp macro="" textlink="">
      <xdr:nvSpPr>
        <xdr:cNvPr id="61" name="テキスト ボックス 60"/>
        <xdr:cNvSpPr txBox="1"/>
      </xdr:nvSpPr>
      <xdr:spPr>
        <a:xfrm>
          <a:off x="4110319" y="16427824"/>
          <a:ext cx="2810434" cy="587188"/>
        </a:xfrm>
        <a:prstGeom prst="rect">
          <a:avLst/>
        </a:prstGeom>
        <a:solidFill>
          <a:schemeClr val="bg1"/>
        </a:solidFill>
        <a:ln w="952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ja-JP" sz="1050" b="0">
              <a:solidFill>
                <a:schemeClr val="tx1"/>
              </a:solidFill>
              <a:effectLst/>
              <a:latin typeface="ＭＳ Ｐゴシック" panose="020B0600070205080204" pitchFamily="50" charset="-128"/>
              <a:ea typeface="ＭＳ Ｐゴシック" panose="020B0600070205080204" pitchFamily="50" charset="-128"/>
              <a:cs typeface="+mn-cs"/>
            </a:rPr>
            <a:t>同定ポイント（必須項目）が未入力のため、</a:t>
          </a:r>
          <a:endParaRPr kumimoji="1" lang="en-US" altLang="ja-JP" sz="1050" b="0">
            <a:solidFill>
              <a:schemeClr val="tx1"/>
            </a:solidFill>
            <a:effectLst/>
            <a:latin typeface="ＭＳ Ｐゴシック" panose="020B0600070205080204" pitchFamily="50" charset="-128"/>
            <a:ea typeface="ＭＳ Ｐゴシック" panose="020B0600070205080204" pitchFamily="50" charset="-128"/>
            <a:cs typeface="+mn-cs"/>
          </a:endParaRPr>
        </a:p>
        <a:p>
          <a:pPr algn="ctr"/>
          <a:r>
            <a:rPr kumimoji="1" lang="ja-JP" altLang="en-US" sz="1050" b="0">
              <a:solidFill>
                <a:schemeClr val="tx1"/>
              </a:solidFill>
              <a:effectLst/>
              <a:latin typeface="ＭＳ Ｐゴシック" panose="020B0600070205080204" pitchFamily="50" charset="-128"/>
              <a:ea typeface="ＭＳ Ｐゴシック" panose="020B0600070205080204" pitchFamily="50" charset="-128"/>
              <a:cs typeface="+mn-cs"/>
            </a:rPr>
            <a:t>修正</a:t>
          </a:r>
          <a:r>
            <a:rPr kumimoji="1" lang="ja-JP" altLang="ja-JP" sz="1050" b="0">
              <a:solidFill>
                <a:schemeClr val="tx1"/>
              </a:solidFill>
              <a:effectLst/>
              <a:latin typeface="ＭＳ Ｐゴシック" panose="020B0600070205080204" pitchFamily="50" charset="-128"/>
              <a:ea typeface="ＭＳ Ｐゴシック" panose="020B0600070205080204" pitchFamily="50" charset="-128"/>
              <a:cs typeface="+mn-cs"/>
            </a:rPr>
            <a:t>が必要（いずれか１つに</a:t>
          </a:r>
          <a:r>
            <a:rPr kumimoji="1" lang="ja-JP" altLang="en-US" sz="1050" b="0">
              <a:solidFill>
                <a:schemeClr val="tx1"/>
              </a:solidFill>
              <a:effectLst/>
              <a:latin typeface="ＭＳ Ｐゴシック" panose="020B0600070205080204" pitchFamily="50" charset="-128"/>
              <a:ea typeface="ＭＳ Ｐゴシック" panose="020B0600070205080204" pitchFamily="50" charset="-128"/>
              <a:cs typeface="+mn-cs"/>
            </a:rPr>
            <a:t>○</a:t>
          </a:r>
          <a:r>
            <a:rPr kumimoji="1" lang="ja-JP" altLang="ja-JP" sz="1050" b="0">
              <a:solidFill>
                <a:schemeClr val="tx1"/>
              </a:solidFill>
              <a:effectLst/>
              <a:latin typeface="ＭＳ Ｐゴシック" panose="020B0600070205080204" pitchFamily="50" charset="-128"/>
              <a:ea typeface="ＭＳ Ｐゴシック" panose="020B0600070205080204" pitchFamily="50" charset="-128"/>
              <a:cs typeface="+mn-cs"/>
            </a:rPr>
            <a:t>を入力する）</a:t>
          </a:r>
          <a:endParaRPr lang="ja-JP" altLang="ja-JP" sz="1050">
            <a:effectLst/>
            <a:latin typeface="ＭＳ Ｐゴシック" panose="020B0600070205080204" pitchFamily="50" charset="-128"/>
            <a:ea typeface="ＭＳ Ｐゴシック" panose="020B0600070205080204" pitchFamily="50" charset="-128"/>
          </a:endParaRPr>
        </a:p>
      </xdr:txBody>
    </xdr:sp>
    <xdr:clientData/>
  </xdr:oneCellAnchor>
  <xdr:twoCellAnchor>
    <xdr:from>
      <xdr:col>7</xdr:col>
      <xdr:colOff>62753</xdr:colOff>
      <xdr:row>79</xdr:row>
      <xdr:rowOff>35859</xdr:rowOff>
    </xdr:from>
    <xdr:to>
      <xdr:col>7</xdr:col>
      <xdr:colOff>440084</xdr:colOff>
      <xdr:row>79</xdr:row>
      <xdr:rowOff>339436</xdr:rowOff>
    </xdr:to>
    <xdr:sp macro="" textlink="">
      <xdr:nvSpPr>
        <xdr:cNvPr id="69" name="テキスト ボックス 68"/>
        <xdr:cNvSpPr txBox="1"/>
      </xdr:nvSpPr>
      <xdr:spPr>
        <a:xfrm>
          <a:off x="3720353" y="15750988"/>
          <a:ext cx="377331" cy="303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solidFill>
                <a:sysClr val="windowText" lastClr="000000"/>
              </a:solidFill>
              <a:effectLst/>
              <a:latin typeface="ＭＳ Ｐゴシック" panose="020B0600070205080204" pitchFamily="50" charset="-128"/>
              <a:ea typeface="ＭＳ Ｐゴシック" panose="020B0600070205080204" pitchFamily="50" charset="-128"/>
              <a:cs typeface="+mn-cs"/>
            </a:rPr>
            <a:t>#1</a:t>
          </a:r>
          <a:endParaRPr kumimoji="1" lang="ja-JP" altLang="en-US" sz="1100" b="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125506</xdr:colOff>
      <xdr:row>78</xdr:row>
      <xdr:rowOff>71717</xdr:rowOff>
    </xdr:from>
    <xdr:to>
      <xdr:col>5</xdr:col>
      <xdr:colOff>581320</xdr:colOff>
      <xdr:row>79</xdr:row>
      <xdr:rowOff>110471</xdr:rowOff>
    </xdr:to>
    <xdr:sp macro="" textlink="">
      <xdr:nvSpPr>
        <xdr:cNvPr id="70" name="テキスト ボックス 69"/>
        <xdr:cNvSpPr txBox="1"/>
      </xdr:nvSpPr>
      <xdr:spPr>
        <a:xfrm>
          <a:off x="2563906" y="15535835"/>
          <a:ext cx="455814" cy="289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solidFill>
                <a:sysClr val="windowText" lastClr="000000"/>
              </a:solidFill>
              <a:effectLst/>
              <a:latin typeface="ＭＳ Ｐゴシック" panose="020B0600070205080204" pitchFamily="50" charset="-128"/>
              <a:ea typeface="ＭＳ Ｐゴシック" panose="020B0600070205080204" pitchFamily="50" charset="-128"/>
              <a:cs typeface="+mn-cs"/>
            </a:rPr>
            <a:t>#2</a:t>
          </a:r>
        </a:p>
      </xdr:txBody>
    </xdr:sp>
    <xdr:clientData/>
  </xdr:twoCellAnchor>
  <xdr:twoCellAnchor>
    <xdr:from>
      <xdr:col>11</xdr:col>
      <xdr:colOff>170330</xdr:colOff>
      <xdr:row>74</xdr:row>
      <xdr:rowOff>107577</xdr:rowOff>
    </xdr:from>
    <xdr:to>
      <xdr:col>21</xdr:col>
      <xdr:colOff>420222</xdr:colOff>
      <xdr:row>80</xdr:row>
      <xdr:rowOff>578222</xdr:rowOff>
    </xdr:to>
    <xdr:grpSp>
      <xdr:nvGrpSpPr>
        <xdr:cNvPr id="71" name="グループ化 70"/>
        <xdr:cNvGrpSpPr/>
      </xdr:nvGrpSpPr>
      <xdr:grpSpPr>
        <a:xfrm>
          <a:off x="7256930" y="14271812"/>
          <a:ext cx="7143751" cy="2205316"/>
          <a:chOff x="6823264" y="14491449"/>
          <a:chExt cx="6534147" cy="2200833"/>
        </a:xfrm>
      </xdr:grpSpPr>
      <xdr:sp macro="" textlink="">
        <xdr:nvSpPr>
          <xdr:cNvPr id="72" name="テキスト ボックス 71"/>
          <xdr:cNvSpPr txBox="1"/>
        </xdr:nvSpPr>
        <xdr:spPr>
          <a:xfrm>
            <a:off x="6823264" y="14491449"/>
            <a:ext cx="6534147" cy="220083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2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黄色 </a:t>
            </a:r>
            <a:r>
              <a:rPr kumimoji="1" lang="en-US" altLang="ja-JP" sz="12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2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要修正</a:t>
            </a:r>
            <a:r>
              <a:rPr kumimoji="1" lang="en-US" altLang="ja-JP" sz="12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2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入力</a:t>
            </a:r>
            <a:r>
              <a:rPr kumimoji="1" lang="en-US" altLang="ja-JP" sz="12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ja-JP" sz="12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修正願います</a:t>
            </a:r>
            <a:r>
              <a:rPr kumimoji="1" lang="ja-JP" altLang="en-US"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（例：左図 </a:t>
            </a:r>
            <a:r>
              <a:rPr kumimoji="1" lang="en-US" altLang="ja-JP"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a:t>
            </a:r>
            <a:r>
              <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endParaRPr kumimoji="1" lang="en-US" altLang="ja-JP" sz="9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＜エラー</a:t>
            </a: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の</a:t>
            </a:r>
            <a:r>
              <a:rPr kumimoji="1" lang="ja-JP"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原因＞</a:t>
            </a: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必須項目なのに未入力、登録されていない区</a:t>
            </a: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間</a:t>
            </a:r>
            <a:r>
              <a:rPr kumimoji="1" lang="ja-JP"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名　など</a:t>
            </a:r>
            <a:endParaRPr kumimoji="1"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入力する前に黄色になることがありますが、入力すると消えます</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en-US" sz="105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⇒そのままではデータを解析に使用できず集計対象外となるため、後日問い合わせとなります</a:t>
            </a:r>
            <a:endParaRPr kumimoji="1" lang="en-US" altLang="ja-JP"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en-US" sz="10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endParaRPr kumimoji="1" lang="en-US" altLang="ja-JP" sz="10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2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薄オレンジ色</a:t>
            </a:r>
            <a:r>
              <a:rPr kumimoji="1" lang="en-US" altLang="ja-JP" sz="12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2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要確認</a:t>
            </a:r>
            <a:r>
              <a:rPr kumimoji="1" lang="en-US" altLang="ja-JP" sz="12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2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確認願います  </a:t>
            </a:r>
            <a:r>
              <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（例：左図</a:t>
            </a: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endParaRPr kumimoji="1" lang="en-US" altLang="ja-JP" sz="8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＜エラーの原因＞　未入力の可能性、登録された標準和名</a:t>
            </a:r>
            <a:r>
              <a:rPr kumimoji="1"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分類群名と異なる種名</a:t>
            </a:r>
            <a:r>
              <a:rPr kumimoji="1"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分類群名　など</a:t>
            </a:r>
            <a:endParaRPr kumimoji="0" lang="ja-JP"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⇒そのままで</a:t>
            </a:r>
            <a:r>
              <a:rPr kumimoji="1" lang="ja-JP" altLang="en-US"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も</a:t>
            </a:r>
            <a:r>
              <a:rPr kumimoji="1" lang="ja-JP" altLang="ja-JP"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問題</a:t>
            </a:r>
            <a:r>
              <a:rPr kumimoji="1" lang="ja-JP" altLang="en-US"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ありませんが</a:t>
            </a:r>
            <a:r>
              <a:rPr kumimoji="1" lang="ja-JP" altLang="ja-JP"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問合せになる可能性</a:t>
            </a:r>
            <a:r>
              <a:rPr kumimoji="1" lang="ja-JP" altLang="en-US"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が</a:t>
            </a:r>
            <a:r>
              <a:rPr kumimoji="1" lang="ja-JP" altLang="ja-JP"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あります。</a:t>
            </a:r>
            <a:r>
              <a:rPr kumimoji="1" lang="ja-JP" altLang="en-US"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改めて確認・修正をお願いします</a:t>
            </a:r>
            <a:endParaRPr kumimoji="1" lang="en-US" altLang="ja-JP"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1" lang="en-US" altLang="ja-JP"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ja-JP" sz="105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en-US" altLang="ja-JP" sz="105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05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灰色</a:t>
            </a:r>
            <a:r>
              <a:rPr kumimoji="1" lang="en-US" altLang="ja-JP"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入力する必要はありません</a:t>
            </a:r>
            <a:endParaRPr kumimoji="0" lang="ja-JP"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自動的に入力されるか、入力の必要がない部分です</a:t>
            </a:r>
            <a:endParaRPr kumimoji="1" lang="en-US" altLang="ja-JP"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ja-JP" altLang="ja-JP" sz="11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sp macro="" textlink="">
        <xdr:nvSpPr>
          <xdr:cNvPr id="73" name="正方形/長方形 72"/>
          <xdr:cNvSpPr/>
        </xdr:nvSpPr>
        <xdr:spPr>
          <a:xfrm>
            <a:off x="6945631" y="15442379"/>
            <a:ext cx="418876" cy="151728"/>
          </a:xfrm>
          <a:prstGeom prst="rect">
            <a:avLst/>
          </a:prstGeom>
          <a:solidFill>
            <a:srgbClr val="FDE9D9"/>
          </a:solidFill>
          <a:ln w="25400" cap="flat" cmpd="sng" algn="ctr">
            <a:solidFill>
              <a:sysClr val="window" lastClr="FFFFFF">
                <a:lumMod val="65000"/>
              </a:sys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sp macro="" textlink="">
        <xdr:nvSpPr>
          <xdr:cNvPr id="74" name="正方形/長方形 73"/>
          <xdr:cNvSpPr/>
        </xdr:nvSpPr>
        <xdr:spPr>
          <a:xfrm>
            <a:off x="6934202" y="14563164"/>
            <a:ext cx="418876" cy="151727"/>
          </a:xfrm>
          <a:prstGeom prst="rect">
            <a:avLst/>
          </a:prstGeom>
          <a:solidFill>
            <a:srgbClr val="FFFF00"/>
          </a:solidFill>
          <a:ln w="25400" cap="flat" cmpd="sng" algn="ctr">
            <a:solidFill>
              <a:sysClr val="window" lastClr="FFFFFF">
                <a:lumMod val="65000"/>
              </a:sys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sp macro="" textlink="">
        <xdr:nvSpPr>
          <xdr:cNvPr id="75" name="正方形/長方形 74"/>
          <xdr:cNvSpPr/>
        </xdr:nvSpPr>
        <xdr:spPr>
          <a:xfrm>
            <a:off x="6954598" y="16168521"/>
            <a:ext cx="418876" cy="151728"/>
          </a:xfrm>
          <a:prstGeom prst="rect">
            <a:avLst/>
          </a:prstGeom>
          <a:solidFill>
            <a:sysClr val="window" lastClr="FFFFFF">
              <a:lumMod val="65000"/>
            </a:sysClr>
          </a:solidFill>
          <a:ln w="25400" cap="flat" cmpd="sng" algn="ctr">
            <a:solidFill>
              <a:sysClr val="window" lastClr="FFFFFF">
                <a:lumMod val="65000"/>
              </a:sys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5860</xdr:colOff>
      <xdr:row>4</xdr:row>
      <xdr:rowOff>4104</xdr:rowOff>
    </xdr:from>
    <xdr:to>
      <xdr:col>2</xdr:col>
      <xdr:colOff>61475</xdr:colOff>
      <xdr:row>4</xdr:row>
      <xdr:rowOff>112104</xdr:rowOff>
    </xdr:to>
    <xdr:sp macro="" textlink="">
      <xdr:nvSpPr>
        <xdr:cNvPr id="2" name="正方形/長方形 1"/>
        <xdr:cNvSpPr/>
      </xdr:nvSpPr>
      <xdr:spPr>
        <a:xfrm>
          <a:off x="5860" y="956604"/>
          <a:ext cx="2661655"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17</xdr:row>
      <xdr:rowOff>7620</xdr:rowOff>
    </xdr:from>
    <xdr:to>
      <xdr:col>2</xdr:col>
      <xdr:colOff>55615</xdr:colOff>
      <xdr:row>17</xdr:row>
      <xdr:rowOff>115620</xdr:rowOff>
    </xdr:to>
    <xdr:sp macro="" textlink="">
      <xdr:nvSpPr>
        <xdr:cNvPr id="3" name="正方形/長方形 2"/>
        <xdr:cNvSpPr/>
      </xdr:nvSpPr>
      <xdr:spPr>
        <a:xfrm>
          <a:off x="0" y="3398520"/>
          <a:ext cx="2661655"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571500</xdr:colOff>
      <xdr:row>9</xdr:row>
      <xdr:rowOff>68581</xdr:rowOff>
    </xdr:from>
    <xdr:to>
      <xdr:col>13</xdr:col>
      <xdr:colOff>624839</xdr:colOff>
      <xdr:row>13</xdr:row>
      <xdr:rowOff>99060</xdr:rowOff>
    </xdr:to>
    <xdr:grpSp>
      <xdr:nvGrpSpPr>
        <xdr:cNvPr id="4" name="グループ化 3"/>
        <xdr:cNvGrpSpPr/>
      </xdr:nvGrpSpPr>
      <xdr:grpSpPr>
        <a:xfrm>
          <a:off x="6518910" y="1882141"/>
          <a:ext cx="5071109" cy="701039"/>
          <a:chOff x="7593495" y="1374253"/>
          <a:chExt cx="4593417" cy="717700"/>
        </a:xfrm>
      </xdr:grpSpPr>
      <xdr:sp macro="" textlink="">
        <xdr:nvSpPr>
          <xdr:cNvPr id="5" name="テキスト ボックス 4"/>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6" name="正方形/長方形 5"/>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7" name="正方形/長方形 6"/>
          <xdr:cNvSpPr/>
        </xdr:nvSpPr>
        <xdr:spPr>
          <a:xfrm>
            <a:off x="7649817"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8</xdr:col>
      <xdr:colOff>518160</xdr:colOff>
      <xdr:row>3</xdr:row>
      <xdr:rowOff>7620</xdr:rowOff>
    </xdr:from>
    <xdr:to>
      <xdr:col>13</xdr:col>
      <xdr:colOff>731520</xdr:colOff>
      <xdr:row>4</xdr:row>
      <xdr:rowOff>92710</xdr:rowOff>
    </xdr:to>
    <xdr:grpSp>
      <xdr:nvGrpSpPr>
        <xdr:cNvPr id="8" name="グループ化 7"/>
        <xdr:cNvGrpSpPr/>
      </xdr:nvGrpSpPr>
      <xdr:grpSpPr>
        <a:xfrm>
          <a:off x="6465570" y="754380"/>
          <a:ext cx="5231130" cy="294640"/>
          <a:chOff x="5257800" y="948520"/>
          <a:chExt cx="5962556" cy="297351"/>
        </a:xfrm>
        <a:noFill/>
      </xdr:grpSpPr>
      <xdr:sp macro="" textlink="">
        <xdr:nvSpPr>
          <xdr:cNvPr id="9" name="テキスト ボックス 8"/>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10" name="正方形/長方形 9"/>
          <xdr:cNvSpPr/>
        </xdr:nvSpPr>
        <xdr:spPr>
          <a:xfrm>
            <a:off x="6608809" y="990088"/>
            <a:ext cx="460622" cy="156744"/>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3137</xdr:colOff>
      <xdr:row>0</xdr:row>
      <xdr:rowOff>76200</xdr:rowOff>
    </xdr:from>
    <xdr:to>
      <xdr:col>12</xdr:col>
      <xdr:colOff>257537</xdr:colOff>
      <xdr:row>4</xdr:row>
      <xdr:rowOff>167640</xdr:rowOff>
    </xdr:to>
    <xdr:sp macro="" textlink="">
      <xdr:nvSpPr>
        <xdr:cNvPr id="2" name="Text Box 10"/>
        <xdr:cNvSpPr txBox="1">
          <a:spLocks noChangeArrowheads="1"/>
        </xdr:cNvSpPr>
      </xdr:nvSpPr>
      <xdr:spPr bwMode="auto">
        <a:xfrm>
          <a:off x="9726257" y="76200"/>
          <a:ext cx="3594500" cy="1120140"/>
        </a:xfrm>
        <a:prstGeom prst="rect">
          <a:avLst/>
        </a:prstGeom>
        <a:solidFill>
          <a:srgbClr xmlns:mc="http://schemas.openxmlformats.org/markup-compatibility/2006" xmlns:a14="http://schemas.microsoft.com/office/drawing/2010/main" val="99CCFF" mc:Ignorable="a14" a14:legacySpreadsheetColorIndex="44"/>
        </a:solidFill>
        <a:ln w="2857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22860" rIns="0" bIns="0" anchor="t" upright="1"/>
        <a:lstStyle/>
        <a:p>
          <a:pPr algn="l" rtl="0">
            <a:lnSpc>
              <a:spcPts val="1700"/>
            </a:lnSpc>
            <a:defRPr sz="1000"/>
          </a:pPr>
          <a:r>
            <a:rPr lang="en-US" altLang="ja-JP" sz="1400" b="1" i="0" u="none" strike="noStrike" baseline="0">
              <a:solidFill>
                <a:srgbClr val="0000FF"/>
              </a:solidFill>
              <a:latin typeface="ＭＳ Ｐゴシック"/>
              <a:ea typeface="ＭＳ Ｐゴシック"/>
            </a:rPr>
            <a:t>※</a:t>
          </a:r>
          <a:r>
            <a:rPr lang="ja-JP" altLang="en-US" sz="1400" b="1" i="0" u="none" strike="noStrike" baseline="0">
              <a:solidFill>
                <a:srgbClr val="0000FF"/>
              </a:solidFill>
              <a:latin typeface="ＭＳ Ｐゴシック"/>
              <a:ea typeface="ＭＳ Ｐゴシック"/>
            </a:rPr>
            <a:t>調査を行った区間名を最初にご入力ください</a:t>
          </a:r>
        </a:p>
        <a:p>
          <a:pPr algn="l" rtl="0">
            <a:lnSpc>
              <a:spcPts val="1700"/>
            </a:lnSpc>
            <a:defRPr sz="1000"/>
          </a:pPr>
          <a:r>
            <a:rPr lang="en-US" altLang="ja-JP" sz="1000" b="1" i="0" u="none" strike="noStrike" baseline="0">
              <a:solidFill>
                <a:srgbClr val="0000FF"/>
              </a:solidFill>
              <a:latin typeface="ＭＳ Ｐゴシック"/>
              <a:ea typeface="ＭＳ Ｐゴシック"/>
            </a:rPr>
            <a:t>1</a:t>
          </a:r>
          <a:r>
            <a:rPr lang="ja-JP" altLang="en-US" sz="1000" b="1" i="0" u="none" strike="noStrike" baseline="0">
              <a:solidFill>
                <a:srgbClr val="0000FF"/>
              </a:solidFill>
              <a:latin typeface="ＭＳ Ｐゴシック"/>
              <a:ea typeface="ＭＳ Ｐゴシック"/>
            </a:rPr>
            <a:t>回目～</a:t>
          </a:r>
          <a:r>
            <a:rPr lang="en-US" altLang="ja-JP" sz="1000" b="1" i="0" u="none" strike="noStrike" baseline="0">
              <a:solidFill>
                <a:srgbClr val="0000FF"/>
              </a:solidFill>
              <a:latin typeface="ＭＳ Ｐゴシック"/>
              <a:ea typeface="ＭＳ Ｐゴシック"/>
            </a:rPr>
            <a:t>6</a:t>
          </a:r>
          <a:r>
            <a:rPr lang="ja-JP" altLang="en-US" sz="1000" b="1" i="0" u="none" strike="noStrike" baseline="0">
              <a:solidFill>
                <a:srgbClr val="0000FF"/>
              </a:solidFill>
              <a:latin typeface="ＭＳ Ｐゴシック"/>
              <a:ea typeface="ＭＳ Ｐゴシック"/>
            </a:rPr>
            <a:t>回目のシートにデータを入力される前に、本シートの「調査区間名リスト（</a:t>
          </a:r>
          <a:r>
            <a:rPr lang="en-US" altLang="ja-JP" sz="1000" b="1" i="0" u="none" strike="noStrike" baseline="0">
              <a:solidFill>
                <a:srgbClr val="0000FF"/>
              </a:solidFill>
              <a:latin typeface="ＭＳ Ｐゴシック"/>
              <a:ea typeface="ＭＳ Ｐゴシック"/>
            </a:rPr>
            <a:t>J</a:t>
          </a:r>
          <a:r>
            <a:rPr lang="ja-JP" altLang="en-US" sz="1000" b="1" i="0" u="none" strike="noStrike" baseline="0">
              <a:solidFill>
                <a:srgbClr val="0000FF"/>
              </a:solidFill>
              <a:latin typeface="ＭＳ Ｐゴシック"/>
              <a:ea typeface="ＭＳ Ｐゴシック"/>
            </a:rPr>
            <a:t>列）」へ区間名の入力をお願いします。リストに区間名がない場合、各回シートにて区間名が入力できませんのでご注意ください。</a:t>
          </a:r>
        </a:p>
      </xdr:txBody>
    </xdr:sp>
    <xdr:clientData/>
  </xdr:twoCellAnchor>
  <xdr:twoCellAnchor>
    <xdr:from>
      <xdr:col>4</xdr:col>
      <xdr:colOff>1005840</xdr:colOff>
      <xdr:row>0</xdr:row>
      <xdr:rowOff>53340</xdr:rowOff>
    </xdr:from>
    <xdr:to>
      <xdr:col>7</xdr:col>
      <xdr:colOff>535305</xdr:colOff>
      <xdr:row>1</xdr:row>
      <xdr:rowOff>238125</xdr:rowOff>
    </xdr:to>
    <xdr:sp macro="" textlink="">
      <xdr:nvSpPr>
        <xdr:cNvPr id="3" name="Text Box 64"/>
        <xdr:cNvSpPr txBox="1">
          <a:spLocks noChangeArrowheads="1"/>
        </xdr:cNvSpPr>
      </xdr:nvSpPr>
      <xdr:spPr bwMode="auto">
        <a:xfrm>
          <a:off x="6438900" y="53340"/>
          <a:ext cx="2577465" cy="451485"/>
        </a:xfrm>
        <a:prstGeom prst="rect">
          <a:avLst/>
        </a:prstGeom>
        <a:solidFill>
          <a:srgbClr xmlns:mc="http://schemas.openxmlformats.org/markup-compatibility/2006" xmlns:a14="http://schemas.microsoft.com/office/drawing/2010/main" val="CCFFFF" mc:Ignorable="a14" a14:legacySpreadsheetColorIndex="41"/>
        </a:solidFill>
        <a:ln w="38100">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0" anchor="t" upright="1"/>
        <a:lstStyle/>
        <a:p>
          <a:pPr algn="ctr" rtl="0">
            <a:defRPr sz="1000"/>
          </a:pPr>
          <a:r>
            <a:rPr lang="ja-JP" altLang="en-US" sz="1200" b="1" i="0" u="none" strike="noStrike" baseline="0">
              <a:solidFill>
                <a:srgbClr val="000080"/>
              </a:solidFill>
              <a:latin typeface="ＭＳ Ｐゴシック"/>
              <a:ea typeface="ＭＳ Ｐゴシック"/>
            </a:rPr>
            <a:t>このワークシートはデータ提出時には</a:t>
          </a:r>
        </a:p>
        <a:p>
          <a:pPr algn="ctr" rtl="0">
            <a:defRPr sz="1000"/>
          </a:pPr>
          <a:r>
            <a:rPr lang="ja-JP" altLang="en-US" sz="1200" b="1" i="0" u="none" strike="noStrike" baseline="0">
              <a:solidFill>
                <a:srgbClr val="000080"/>
              </a:solidFill>
              <a:latin typeface="ＭＳ Ｐゴシック"/>
              <a:ea typeface="ＭＳ Ｐゴシック"/>
            </a:rPr>
            <a:t>削除してかまいません</a:t>
          </a:r>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5860</xdr:colOff>
      <xdr:row>4</xdr:row>
      <xdr:rowOff>13069</xdr:rowOff>
    </xdr:from>
    <xdr:to>
      <xdr:col>2</xdr:col>
      <xdr:colOff>61475</xdr:colOff>
      <xdr:row>4</xdr:row>
      <xdr:rowOff>121069</xdr:rowOff>
    </xdr:to>
    <xdr:sp macro="" textlink="">
      <xdr:nvSpPr>
        <xdr:cNvPr id="2" name="正方形/長方形 1"/>
        <xdr:cNvSpPr/>
      </xdr:nvSpPr>
      <xdr:spPr>
        <a:xfrm>
          <a:off x="5860" y="972293"/>
          <a:ext cx="2664344"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17</xdr:row>
      <xdr:rowOff>7620</xdr:rowOff>
    </xdr:from>
    <xdr:to>
      <xdr:col>2</xdr:col>
      <xdr:colOff>55615</xdr:colOff>
      <xdr:row>17</xdr:row>
      <xdr:rowOff>115620</xdr:rowOff>
    </xdr:to>
    <xdr:sp macro="" textlink="">
      <xdr:nvSpPr>
        <xdr:cNvPr id="3" name="正方形/長方形 2"/>
        <xdr:cNvSpPr/>
      </xdr:nvSpPr>
      <xdr:spPr>
        <a:xfrm>
          <a:off x="0" y="3398520"/>
          <a:ext cx="2661655"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571500</xdr:colOff>
      <xdr:row>9</xdr:row>
      <xdr:rowOff>68581</xdr:rowOff>
    </xdr:from>
    <xdr:to>
      <xdr:col>13</xdr:col>
      <xdr:colOff>624839</xdr:colOff>
      <xdr:row>13</xdr:row>
      <xdr:rowOff>99060</xdr:rowOff>
    </xdr:to>
    <xdr:grpSp>
      <xdr:nvGrpSpPr>
        <xdr:cNvPr id="4" name="グループ化 3"/>
        <xdr:cNvGrpSpPr/>
      </xdr:nvGrpSpPr>
      <xdr:grpSpPr>
        <a:xfrm>
          <a:off x="6519582" y="1888416"/>
          <a:ext cx="5073575" cy="702832"/>
          <a:chOff x="7593495" y="1374253"/>
          <a:chExt cx="4593417" cy="717700"/>
        </a:xfrm>
      </xdr:grpSpPr>
      <xdr:sp macro="" textlink="">
        <xdr:nvSpPr>
          <xdr:cNvPr id="5" name="テキスト ボックス 4"/>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6" name="正方形/長方形 5"/>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7" name="正方形/長方形 6"/>
          <xdr:cNvSpPr/>
        </xdr:nvSpPr>
        <xdr:spPr>
          <a:xfrm>
            <a:off x="7649817"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8</xdr:col>
      <xdr:colOff>518160</xdr:colOff>
      <xdr:row>3</xdr:row>
      <xdr:rowOff>7620</xdr:rowOff>
    </xdr:from>
    <xdr:to>
      <xdr:col>13</xdr:col>
      <xdr:colOff>731520</xdr:colOff>
      <xdr:row>4</xdr:row>
      <xdr:rowOff>92710</xdr:rowOff>
    </xdr:to>
    <xdr:grpSp>
      <xdr:nvGrpSpPr>
        <xdr:cNvPr id="8" name="グループ化 7"/>
        <xdr:cNvGrpSpPr/>
      </xdr:nvGrpSpPr>
      <xdr:grpSpPr>
        <a:xfrm>
          <a:off x="6466242" y="756173"/>
          <a:ext cx="5233596" cy="295761"/>
          <a:chOff x="5257800" y="948520"/>
          <a:chExt cx="5962556" cy="297351"/>
        </a:xfrm>
        <a:noFill/>
      </xdr:grpSpPr>
      <xdr:sp macro="" textlink="">
        <xdr:nvSpPr>
          <xdr:cNvPr id="9" name="テキスト ボックス 8"/>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10" name="正方形/長方形 9"/>
          <xdr:cNvSpPr/>
        </xdr:nvSpPr>
        <xdr:spPr>
          <a:xfrm>
            <a:off x="6608809" y="990088"/>
            <a:ext cx="460622" cy="156744"/>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twoCellAnchor>
    <xdr:from>
      <xdr:col>11</xdr:col>
      <xdr:colOff>182880</xdr:colOff>
      <xdr:row>4</xdr:row>
      <xdr:rowOff>114300</xdr:rowOff>
    </xdr:from>
    <xdr:to>
      <xdr:col>13</xdr:col>
      <xdr:colOff>276225</xdr:colOff>
      <xdr:row>6</xdr:row>
      <xdr:rowOff>90805</xdr:rowOff>
    </xdr:to>
    <xdr:sp macro="" textlink="">
      <xdr:nvSpPr>
        <xdr:cNvPr id="11" name="Text Box 64"/>
        <xdr:cNvSpPr txBox="1">
          <a:spLocks noChangeArrowheads="1"/>
        </xdr:cNvSpPr>
      </xdr:nvSpPr>
      <xdr:spPr bwMode="auto">
        <a:xfrm>
          <a:off x="8084820" y="1066800"/>
          <a:ext cx="2585085" cy="448945"/>
        </a:xfrm>
        <a:prstGeom prst="rect">
          <a:avLst/>
        </a:prstGeom>
        <a:solidFill>
          <a:srgbClr xmlns:mc="http://schemas.openxmlformats.org/markup-compatibility/2006" xmlns:a14="http://schemas.microsoft.com/office/drawing/2010/main" val="CCFFFF" mc:Ignorable="a14" a14:legacySpreadsheetColorIndex="41"/>
        </a:solidFill>
        <a:ln w="38100">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0" anchor="t" upright="1"/>
        <a:lstStyle/>
        <a:p>
          <a:pPr algn="ctr" rtl="0">
            <a:defRPr sz="1000"/>
          </a:pPr>
          <a:r>
            <a:rPr lang="ja-JP" altLang="en-US" sz="1200" b="1" i="0" u="none" strike="noStrike" baseline="0">
              <a:solidFill>
                <a:srgbClr val="000080"/>
              </a:solidFill>
              <a:latin typeface="ＭＳ Ｐゴシック"/>
              <a:ea typeface="ＭＳ Ｐゴシック"/>
            </a:rPr>
            <a:t>このワークシートはデータ提出時には</a:t>
          </a:r>
        </a:p>
        <a:p>
          <a:pPr algn="ctr" rtl="0">
            <a:defRPr sz="1000"/>
          </a:pPr>
          <a:r>
            <a:rPr lang="ja-JP" altLang="en-US" sz="1200" b="1" i="0" u="none" strike="noStrike" baseline="0">
              <a:solidFill>
                <a:srgbClr val="000080"/>
              </a:solidFill>
              <a:latin typeface="ＭＳ Ｐゴシック"/>
              <a:ea typeface="ＭＳ Ｐゴシック"/>
            </a:rPr>
            <a:t>削除してかまいません</a:t>
          </a:r>
          <a:endParaRPr lang="ja-JP" altLang="en-US"/>
        </a:p>
      </xdr:txBody>
    </xdr:sp>
    <xdr:clientData/>
  </xdr:twoCellAnchor>
  <xdr:twoCellAnchor>
    <xdr:from>
      <xdr:col>12</xdr:col>
      <xdr:colOff>457201</xdr:colOff>
      <xdr:row>15</xdr:row>
      <xdr:rowOff>80683</xdr:rowOff>
    </xdr:from>
    <xdr:to>
      <xdr:col>26</xdr:col>
      <xdr:colOff>55862</xdr:colOff>
      <xdr:row>49</xdr:row>
      <xdr:rowOff>197904</xdr:rowOff>
    </xdr:to>
    <xdr:grpSp>
      <xdr:nvGrpSpPr>
        <xdr:cNvPr id="38" name="グループ化 37"/>
        <xdr:cNvGrpSpPr/>
      </xdr:nvGrpSpPr>
      <xdr:grpSpPr>
        <a:xfrm>
          <a:off x="10636625" y="2886636"/>
          <a:ext cx="8115131" cy="7764115"/>
          <a:chOff x="200893" y="13842999"/>
          <a:chExt cx="7693791" cy="7719292"/>
        </a:xfrm>
      </xdr:grpSpPr>
      <xdr:sp macro="" textlink="">
        <xdr:nvSpPr>
          <xdr:cNvPr id="39" name="テキスト ボックス 38"/>
          <xdr:cNvSpPr txBox="1"/>
        </xdr:nvSpPr>
        <xdr:spPr>
          <a:xfrm>
            <a:off x="200893" y="13842999"/>
            <a:ext cx="7693791" cy="7719292"/>
          </a:xfrm>
          <a:prstGeom prst="rect">
            <a:avLst/>
          </a:prstGeom>
          <a:solidFill>
            <a:schemeClr val="accent5">
              <a:lumMod val="20000"/>
              <a:lumOff val="80000"/>
            </a:schemeClr>
          </a:solidFill>
          <a:ln w="571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t>　注意事項：　</a:t>
            </a:r>
            <a:r>
              <a:rPr kumimoji="1" lang="ja-JP" altLang="en-US" sz="1600" b="0"/>
              <a:t>行を挿入、増やしたい場合、どうする？</a:t>
            </a:r>
            <a:endParaRPr kumimoji="1" lang="en-US" altLang="ja-JP" sz="1600" b="0"/>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入力用フォームの各シートは、入力を簡単に行えるよう「シート保護」されています。</a:t>
            </a:r>
            <a:endParaRPr lang="ja-JP" altLang="ja-JP" sz="1800">
              <a:effectLst/>
            </a:endParaRPr>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やむを得ず、行を増やしたい場合は以下の手順で</a:t>
            </a:r>
            <a:r>
              <a:rPr kumimoji="1" lang="ja-JP" altLang="en-US" sz="1100">
                <a:solidFill>
                  <a:schemeClr val="dk1"/>
                </a:solidFill>
                <a:effectLst/>
                <a:latin typeface="+mn-lt"/>
                <a:ea typeface="+mn-ea"/>
                <a:cs typeface="+mn-cs"/>
              </a:rPr>
              <a:t>、シート保護の解除と行の追加を</a:t>
            </a:r>
            <a:r>
              <a:rPr kumimoji="1" lang="ja-JP" altLang="ja-JP" sz="1100">
                <a:solidFill>
                  <a:schemeClr val="dk1"/>
                </a:solidFill>
                <a:effectLst/>
                <a:latin typeface="+mn-lt"/>
                <a:ea typeface="+mn-ea"/>
                <a:cs typeface="+mn-cs"/>
              </a:rPr>
              <a:t>行ってください。</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行を挿入した際は、数式が壊れて、エラーメッセージや、入力状況が正しく表示されないことがあるのでご注意下さい。</a:t>
            </a:r>
            <a:endParaRPr lang="ja-JP" altLang="ja-JP" sz="1800">
              <a:effectLst/>
            </a:endParaRPr>
          </a:p>
          <a:p>
            <a:endParaRPr kumimoji="1" lang="ja-JP" altLang="en-US" sz="1800" b="0"/>
          </a:p>
        </xdr:txBody>
      </xdr:sp>
      <xdr:grpSp>
        <xdr:nvGrpSpPr>
          <xdr:cNvPr id="40" name="グループ化 39"/>
          <xdr:cNvGrpSpPr/>
        </xdr:nvGrpSpPr>
        <xdr:grpSpPr>
          <a:xfrm>
            <a:off x="359588" y="15037841"/>
            <a:ext cx="7345203" cy="6165503"/>
            <a:chOff x="403760" y="14913924"/>
            <a:chExt cx="7328808" cy="5870401"/>
          </a:xfrm>
        </xdr:grpSpPr>
        <xdr:grpSp>
          <xdr:nvGrpSpPr>
            <xdr:cNvPr id="41" name="グループ化 40"/>
            <xdr:cNvGrpSpPr/>
          </xdr:nvGrpSpPr>
          <xdr:grpSpPr>
            <a:xfrm>
              <a:off x="403760" y="14913924"/>
              <a:ext cx="7328808" cy="5870401"/>
              <a:chOff x="490846" y="14951529"/>
              <a:chExt cx="7744689" cy="5825869"/>
            </a:xfrm>
          </xdr:grpSpPr>
          <xdr:sp macro="" textlink="">
            <xdr:nvSpPr>
              <xdr:cNvPr id="43" name="正方形/長方形 42"/>
              <xdr:cNvSpPr/>
            </xdr:nvSpPr>
            <xdr:spPr>
              <a:xfrm>
                <a:off x="490846" y="14951529"/>
                <a:ext cx="7744689" cy="5825869"/>
              </a:xfrm>
              <a:prstGeom prst="rect">
                <a:avLst/>
              </a:prstGeom>
              <a:solidFill>
                <a:schemeClr val="bg1"/>
              </a:solidFill>
              <a:ln w="2857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44" name="テキスト ボックス 80"/>
              <xdr:cNvSpPr txBox="1"/>
            </xdr:nvSpPr>
            <xdr:spPr>
              <a:xfrm>
                <a:off x="614695" y="14967857"/>
                <a:ext cx="5866948" cy="752873"/>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lvl="0"/>
                <a:r>
                  <a:rPr kumimoji="1" lang="en-US" altLang="ja-JP" sz="1600" b="1" u="sng">
                    <a:solidFill>
                      <a:prstClr val="black"/>
                    </a:solidFill>
                    <a:latin typeface="Meiryo UI" panose="020B0604030504040204" pitchFamily="50" charset="-128"/>
                    <a:ea typeface="Meiryo UI" panose="020B0604030504040204" pitchFamily="50" charset="-128"/>
                  </a:rPr>
                  <a:t>※</a:t>
                </a:r>
                <a:r>
                  <a:rPr kumimoji="1" lang="ja-JP" altLang="en-US" sz="1600" b="1" u="sng">
                    <a:solidFill>
                      <a:prstClr val="black"/>
                    </a:solidFill>
                    <a:latin typeface="Meiryo UI" panose="020B0604030504040204" pitchFamily="50" charset="-128"/>
                    <a:ea typeface="Meiryo UI" panose="020B0604030504040204" pitchFamily="50" charset="-128"/>
                  </a:rPr>
                  <a:t>シート保護の解除と行の追加方法</a:t>
                </a:r>
                <a:endParaRPr kumimoji="1" lang="en-US" altLang="ja-JP" sz="1600" b="1" u="sng">
                  <a:solidFill>
                    <a:prstClr val="black"/>
                  </a:solidFill>
                  <a:latin typeface="Meiryo UI" panose="020B0604030504040204" pitchFamily="50" charset="-128"/>
                  <a:ea typeface="Meiryo UI" panose="020B0604030504040204" pitchFamily="50" charset="-128"/>
                </a:endParaRPr>
              </a:p>
              <a:p>
                <a:pPr lvl="0"/>
                <a:r>
                  <a:rPr kumimoji="1" lang="ja-JP" altLang="en-US" sz="1200" b="0" u="none">
                    <a:solidFill>
                      <a:prstClr val="black"/>
                    </a:solidFill>
                    <a:latin typeface="Meiryo UI" panose="020B0604030504040204" pitchFamily="50" charset="-128"/>
                    <a:ea typeface="Meiryo UI" panose="020B0604030504040204" pitchFamily="50" charset="-128"/>
                  </a:rPr>
                  <a:t>・下の図を参考に、❶～❹の手順で進めてください。</a:t>
                </a:r>
                <a:endParaRPr kumimoji="1" lang="en-US" altLang="ja-JP" sz="1200" b="0" u="none">
                  <a:solidFill>
                    <a:prstClr val="black"/>
                  </a:solidFill>
                  <a:latin typeface="Meiryo UI" panose="020B0604030504040204" pitchFamily="50" charset="-128"/>
                  <a:ea typeface="Meiryo UI" panose="020B0604030504040204" pitchFamily="50" charset="-128"/>
                </a:endParaRPr>
              </a:p>
            </xdr:txBody>
          </xdr:sp>
          <xdr:pic>
            <xdr:nvPicPr>
              <xdr:cNvPr id="45" name="図 44"/>
              <xdr:cNvPicPr>
                <a:picLocks noChangeAspect="1"/>
              </xdr:cNvPicPr>
            </xdr:nvPicPr>
            <xdr:blipFill>
              <a:blip xmlns:r="http://schemas.openxmlformats.org/officeDocument/2006/relationships" r:embed="rId1"/>
              <a:stretch>
                <a:fillRect/>
              </a:stretch>
            </xdr:blipFill>
            <xdr:spPr>
              <a:xfrm>
                <a:off x="721296" y="15742498"/>
                <a:ext cx="4804015" cy="1283617"/>
              </a:xfrm>
              <a:prstGeom prst="rect">
                <a:avLst/>
              </a:prstGeom>
            </xdr:spPr>
          </xdr:pic>
          <xdr:sp macro="" textlink="">
            <xdr:nvSpPr>
              <xdr:cNvPr id="46" name="正方形/長方形 45">
                <a:extLst>
                  <a:ext uri="{FF2B5EF4-FFF2-40B4-BE49-F238E27FC236}">
                    <a16:creationId xmlns:a16="http://schemas.microsoft.com/office/drawing/2014/main" id="{87EC31D8-EC09-4437-8BE8-64AC1C1913BC}"/>
                  </a:ext>
                </a:extLst>
              </xdr:cNvPr>
              <xdr:cNvSpPr/>
            </xdr:nvSpPr>
            <xdr:spPr>
              <a:xfrm>
                <a:off x="6229610" y="15729783"/>
                <a:ext cx="1932721" cy="954666"/>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200">
                    <a:solidFill>
                      <a:schemeClr val="tx1"/>
                    </a:solidFill>
                    <a:latin typeface="Meiryo UI" panose="020B0604030504040204" pitchFamily="50" charset="-128"/>
                    <a:ea typeface="Meiryo UI" panose="020B0604030504040204" pitchFamily="50" charset="-128"/>
                  </a:rPr>
                  <a:t>❶</a:t>
                </a:r>
                <a:r>
                  <a:rPr kumimoji="1" lang="ja-JP" altLang="en-US" sz="1100">
                    <a:solidFill>
                      <a:schemeClr val="tx1"/>
                    </a:solidFill>
                    <a:latin typeface="Meiryo UI" panose="020B0604030504040204" pitchFamily="50" charset="-128"/>
                    <a:ea typeface="Meiryo UI" panose="020B0604030504040204" pitchFamily="50" charset="-128"/>
                  </a:rPr>
                  <a:t> ファイルの上部メニューから「校閲」を選び、</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「シート保護の解除」をクリック</a:t>
                </a:r>
              </a:p>
            </xdr:txBody>
          </xdr:sp>
          <xdr:cxnSp macro="">
            <xdr:nvCxnSpPr>
              <xdr:cNvPr id="47" name="直線コネクタ 46">
                <a:extLst>
                  <a:ext uri="{FF2B5EF4-FFF2-40B4-BE49-F238E27FC236}">
                    <a16:creationId xmlns:a16="http://schemas.microsoft.com/office/drawing/2014/main" id="{0A5C0000-B700-453B-9CA1-F7FDA1152BB9}"/>
                  </a:ext>
                </a:extLst>
              </xdr:cNvPr>
              <xdr:cNvCxnSpPr>
                <a:cxnSpLocks/>
              </xdr:cNvCxnSpPr>
            </xdr:nvCxnSpPr>
            <xdr:spPr>
              <a:xfrm flipH="1">
                <a:off x="2886560" y="15937217"/>
                <a:ext cx="3309729" cy="23998"/>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sp macro="" textlink="">
            <xdr:nvSpPr>
              <xdr:cNvPr id="48" name="正方形/長方形 47">
                <a:extLst>
                  <a:ext uri="{FF2B5EF4-FFF2-40B4-BE49-F238E27FC236}">
                    <a16:creationId xmlns:a16="http://schemas.microsoft.com/office/drawing/2014/main" id="{87EC31D8-EC09-4437-8BE8-64AC1C1913BC}"/>
                  </a:ext>
                </a:extLst>
              </xdr:cNvPr>
              <xdr:cNvSpPr/>
            </xdr:nvSpPr>
            <xdr:spPr>
              <a:xfrm>
                <a:off x="3333261" y="16042490"/>
                <a:ext cx="354026" cy="420782"/>
              </a:xfrm>
              <a:prstGeom prst="rect">
                <a:avLst/>
              </a:prstGeom>
              <a:no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100">
                  <a:solidFill>
                    <a:schemeClr val="tx1"/>
                  </a:solidFill>
                  <a:latin typeface="Meiryo UI" panose="020B0604030504040204" pitchFamily="50" charset="-128"/>
                  <a:ea typeface="Meiryo UI" panose="020B0604030504040204" pitchFamily="50" charset="-128"/>
                </a:endParaRPr>
              </a:p>
            </xdr:txBody>
          </xdr:sp>
          <xdr:cxnSp macro="">
            <xdr:nvCxnSpPr>
              <xdr:cNvPr id="49" name="直線コネクタ 48">
                <a:extLst>
                  <a:ext uri="{FF2B5EF4-FFF2-40B4-BE49-F238E27FC236}">
                    <a16:creationId xmlns:a16="http://schemas.microsoft.com/office/drawing/2014/main" id="{0A5C0000-B700-453B-9CA1-F7FDA1152BB9}"/>
                  </a:ext>
                </a:extLst>
              </xdr:cNvPr>
              <xdr:cNvCxnSpPr>
                <a:cxnSpLocks/>
              </xdr:cNvCxnSpPr>
            </xdr:nvCxnSpPr>
            <xdr:spPr>
              <a:xfrm flipH="1">
                <a:off x="3687287" y="15936824"/>
                <a:ext cx="2535146" cy="333244"/>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pic>
            <xdr:nvPicPr>
              <xdr:cNvPr id="50" name="図 49"/>
              <xdr:cNvPicPr>
                <a:picLocks noChangeAspect="1"/>
              </xdr:cNvPicPr>
            </xdr:nvPicPr>
            <xdr:blipFill>
              <a:blip xmlns:r="http://schemas.openxmlformats.org/officeDocument/2006/relationships" r:embed="rId2"/>
              <a:stretch>
                <a:fillRect/>
              </a:stretch>
            </xdr:blipFill>
            <xdr:spPr>
              <a:xfrm>
                <a:off x="711789" y="17280138"/>
                <a:ext cx="5189989" cy="998200"/>
              </a:xfrm>
              <a:prstGeom prst="rect">
                <a:avLst/>
              </a:prstGeom>
            </xdr:spPr>
          </xdr:pic>
          <xdr:sp macro="" textlink="">
            <xdr:nvSpPr>
              <xdr:cNvPr id="51" name="正方形/長方形 50">
                <a:extLst>
                  <a:ext uri="{FF2B5EF4-FFF2-40B4-BE49-F238E27FC236}">
                    <a16:creationId xmlns:a16="http://schemas.microsoft.com/office/drawing/2014/main" id="{87EC31D8-EC09-4437-8BE8-64AC1C1913BC}"/>
                  </a:ext>
                </a:extLst>
              </xdr:cNvPr>
              <xdr:cNvSpPr/>
            </xdr:nvSpPr>
            <xdr:spPr>
              <a:xfrm>
                <a:off x="6211641" y="17052994"/>
                <a:ext cx="1941539" cy="1401698"/>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100">
                    <a:solidFill>
                      <a:schemeClr val="tx1"/>
                    </a:solidFill>
                    <a:latin typeface="Meiryo UI" panose="020B0604030504040204" pitchFamily="50" charset="-128"/>
                    <a:ea typeface="Meiryo UI" panose="020B0604030504040204" pitchFamily="50" charset="-128"/>
                  </a:rPr>
                  <a:t>❷ 行を挿入・追加したい場所の行全体を選択し、右クリックして「コピー」を選択</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en-US" altLang="ja-JP" sz="900">
                    <a:solidFill>
                      <a:schemeClr val="tx1"/>
                    </a:solidFill>
                    <a:latin typeface="Meiryo UI" panose="020B0604030504040204" pitchFamily="50" charset="-128"/>
                    <a:ea typeface="Meiryo UI" panose="020B0604030504040204" pitchFamily="50" charset="-128"/>
                  </a:rPr>
                  <a:t>※</a:t>
                </a:r>
                <a:r>
                  <a:rPr kumimoji="1" lang="ja-JP" altLang="en-US" sz="900">
                    <a:solidFill>
                      <a:schemeClr val="tx1"/>
                    </a:solidFill>
                    <a:latin typeface="Meiryo UI" panose="020B0604030504040204" pitchFamily="50" charset="-128"/>
                    <a:ea typeface="Meiryo UI" panose="020B0604030504040204" pitchFamily="50" charset="-128"/>
                  </a:rPr>
                  <a:t>このとき必ず、データを入力した範囲内で行を選択するようにしてください</a:t>
                </a:r>
              </a:p>
            </xdr:txBody>
          </xdr:sp>
          <xdr:cxnSp macro="">
            <xdr:nvCxnSpPr>
              <xdr:cNvPr id="52" name="直線コネクタ 51">
                <a:extLst>
                  <a:ext uri="{FF2B5EF4-FFF2-40B4-BE49-F238E27FC236}">
                    <a16:creationId xmlns:a16="http://schemas.microsoft.com/office/drawing/2014/main" id="{0A5C0000-B700-453B-9CA1-F7FDA1152BB9}"/>
                  </a:ext>
                </a:extLst>
              </xdr:cNvPr>
              <xdr:cNvCxnSpPr>
                <a:cxnSpLocks/>
              </xdr:cNvCxnSpPr>
            </xdr:nvCxnSpPr>
            <xdr:spPr>
              <a:xfrm flipH="1">
                <a:off x="1591872" y="17191460"/>
                <a:ext cx="4621412" cy="624991"/>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cxnSp macro="">
            <xdr:nvCxnSpPr>
              <xdr:cNvPr id="53" name="直線コネクタ 52">
                <a:extLst>
                  <a:ext uri="{FF2B5EF4-FFF2-40B4-BE49-F238E27FC236}">
                    <a16:creationId xmlns:a16="http://schemas.microsoft.com/office/drawing/2014/main" id="{0A5C0000-B700-453B-9CA1-F7FDA1152BB9}"/>
                  </a:ext>
                </a:extLst>
              </xdr:cNvPr>
              <xdr:cNvCxnSpPr>
                <a:cxnSpLocks/>
              </xdr:cNvCxnSpPr>
            </xdr:nvCxnSpPr>
            <xdr:spPr>
              <a:xfrm flipH="1" flipV="1">
                <a:off x="6008096" y="17724042"/>
                <a:ext cx="269241" cy="154891"/>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pic>
            <xdr:nvPicPr>
              <xdr:cNvPr id="54" name="図 53"/>
              <xdr:cNvPicPr>
                <a:picLocks noChangeAspect="1"/>
              </xdr:cNvPicPr>
            </xdr:nvPicPr>
            <xdr:blipFill>
              <a:blip xmlns:r="http://schemas.openxmlformats.org/officeDocument/2006/relationships" r:embed="rId3"/>
              <a:stretch>
                <a:fillRect/>
              </a:stretch>
            </xdr:blipFill>
            <xdr:spPr>
              <a:xfrm>
                <a:off x="724525" y="18623000"/>
                <a:ext cx="5177253" cy="862799"/>
              </a:xfrm>
              <a:prstGeom prst="rect">
                <a:avLst/>
              </a:prstGeom>
            </xdr:spPr>
          </xdr:pic>
          <xdr:pic>
            <xdr:nvPicPr>
              <xdr:cNvPr id="55" name="図 54"/>
              <xdr:cNvPicPr>
                <a:picLocks noChangeAspect="1"/>
              </xdr:cNvPicPr>
            </xdr:nvPicPr>
            <xdr:blipFill>
              <a:blip xmlns:r="http://schemas.openxmlformats.org/officeDocument/2006/relationships" r:embed="rId4"/>
              <a:stretch>
                <a:fillRect/>
              </a:stretch>
            </xdr:blipFill>
            <xdr:spPr>
              <a:xfrm>
                <a:off x="710499" y="19770492"/>
                <a:ext cx="5240047" cy="871937"/>
              </a:xfrm>
              <a:prstGeom prst="rect">
                <a:avLst/>
              </a:prstGeom>
            </xdr:spPr>
          </xdr:pic>
          <xdr:sp macro="" textlink="">
            <xdr:nvSpPr>
              <xdr:cNvPr id="56" name="正方形/長方形 55">
                <a:extLst>
                  <a:ext uri="{FF2B5EF4-FFF2-40B4-BE49-F238E27FC236}">
                    <a16:creationId xmlns:a16="http://schemas.microsoft.com/office/drawing/2014/main" id="{87EC31D8-EC09-4437-8BE8-64AC1C1913BC}"/>
                  </a:ext>
                </a:extLst>
              </xdr:cNvPr>
              <xdr:cNvSpPr/>
            </xdr:nvSpPr>
            <xdr:spPr>
              <a:xfrm>
                <a:off x="6167532" y="18700766"/>
                <a:ext cx="1976499" cy="750759"/>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100">
                    <a:solidFill>
                      <a:schemeClr val="tx1"/>
                    </a:solidFill>
                    <a:latin typeface="Meiryo UI" panose="020B0604030504040204" pitchFamily="50" charset="-128"/>
                    <a:ea typeface="Meiryo UI" panose="020B0604030504040204" pitchFamily="50" charset="-128"/>
                  </a:rPr>
                  <a:t>❸ 再度右クリックして</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「コピーしたセルの挿入」を選択</a:t>
                </a:r>
              </a:p>
            </xdr:txBody>
          </xdr:sp>
          <xdr:sp macro="" textlink="">
            <xdr:nvSpPr>
              <xdr:cNvPr id="57" name="正方形/長方形 56">
                <a:extLst>
                  <a:ext uri="{FF2B5EF4-FFF2-40B4-BE49-F238E27FC236}">
                    <a16:creationId xmlns:a16="http://schemas.microsoft.com/office/drawing/2014/main" id="{87EC31D8-EC09-4437-8BE8-64AC1C1913BC}"/>
                  </a:ext>
                </a:extLst>
              </xdr:cNvPr>
              <xdr:cNvSpPr/>
            </xdr:nvSpPr>
            <xdr:spPr>
              <a:xfrm>
                <a:off x="6149231" y="19791148"/>
                <a:ext cx="1962567" cy="811893"/>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100">
                    <a:solidFill>
                      <a:schemeClr val="tx1"/>
                    </a:solidFill>
                    <a:latin typeface="Meiryo UI" panose="020B0604030504040204" pitchFamily="50" charset="-128"/>
                    <a:ea typeface="Meiryo UI" panose="020B0604030504040204" pitchFamily="50" charset="-128"/>
                  </a:rPr>
                  <a:t>❹ コピーしたセルのデータを消して新たなデータをご入力ください</a:t>
                </a:r>
              </a:p>
            </xdr:txBody>
          </xdr:sp>
          <xdr:cxnSp macro="">
            <xdr:nvCxnSpPr>
              <xdr:cNvPr id="58" name="直線コネクタ 57">
                <a:extLst>
                  <a:ext uri="{FF2B5EF4-FFF2-40B4-BE49-F238E27FC236}">
                    <a16:creationId xmlns:a16="http://schemas.microsoft.com/office/drawing/2014/main" id="{0A5C0000-B700-453B-9CA1-F7FDA1152BB9}"/>
                  </a:ext>
                </a:extLst>
              </xdr:cNvPr>
              <xdr:cNvCxnSpPr>
                <a:cxnSpLocks/>
                <a:stCxn id="56" idx="1"/>
              </xdr:cNvCxnSpPr>
            </xdr:nvCxnSpPr>
            <xdr:spPr>
              <a:xfrm flipH="1">
                <a:off x="1618667" y="19076146"/>
                <a:ext cx="4548865" cy="301042"/>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sp macro="" textlink="">
            <xdr:nvSpPr>
              <xdr:cNvPr id="59" name="テキスト ボックス 104">
                <a:extLst>
                  <a:ext uri="{FF2B5EF4-FFF2-40B4-BE49-F238E27FC236}">
                    <a16:creationId xmlns:a16="http://schemas.microsoft.com/office/drawing/2014/main" id="{4CDDDBF7-B1AA-432B-A974-4D9AE595B51F}"/>
                  </a:ext>
                </a:extLst>
              </xdr:cNvPr>
              <xdr:cNvSpPr txBox="1"/>
            </xdr:nvSpPr>
            <xdr:spPr>
              <a:xfrm rot="5400000">
                <a:off x="682663" y="17019405"/>
                <a:ext cx="292542" cy="29454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ts val="1600"/>
                  </a:lnSpc>
                </a:pPr>
                <a:r>
                  <a:rPr kumimoji="1" lang="en-US" altLang="ja-JP" sz="1400"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rPr>
                  <a:t>&gt;</a:t>
                </a:r>
                <a:endParaRPr kumimoji="1" lang="ja-JP" altLang="en-US"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endParaRPr>
              </a:p>
            </xdr:txBody>
          </xdr:sp>
          <xdr:sp macro="" textlink="">
            <xdr:nvSpPr>
              <xdr:cNvPr id="60" name="テキスト ボックス 108">
                <a:extLst>
                  <a:ext uri="{FF2B5EF4-FFF2-40B4-BE49-F238E27FC236}">
                    <a16:creationId xmlns:a16="http://schemas.microsoft.com/office/drawing/2014/main" id="{4CDDDBF7-B1AA-432B-A974-4D9AE595B51F}"/>
                  </a:ext>
                </a:extLst>
              </xdr:cNvPr>
              <xdr:cNvSpPr txBox="1"/>
            </xdr:nvSpPr>
            <xdr:spPr>
              <a:xfrm rot="5400000">
                <a:off x="682663" y="18306295"/>
                <a:ext cx="292542" cy="29454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ts val="1600"/>
                  </a:lnSpc>
                </a:pPr>
                <a:r>
                  <a:rPr kumimoji="1" lang="en-US" altLang="ja-JP" sz="1400"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rPr>
                  <a:t>&gt;</a:t>
                </a:r>
                <a:endParaRPr kumimoji="1" lang="ja-JP" altLang="en-US"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endParaRPr>
              </a:p>
            </xdr:txBody>
          </xdr:sp>
          <xdr:sp macro="" textlink="">
            <xdr:nvSpPr>
              <xdr:cNvPr id="61" name="テキスト ボックス 109">
                <a:extLst>
                  <a:ext uri="{FF2B5EF4-FFF2-40B4-BE49-F238E27FC236}">
                    <a16:creationId xmlns:a16="http://schemas.microsoft.com/office/drawing/2014/main" id="{4CDDDBF7-B1AA-432B-A974-4D9AE595B51F}"/>
                  </a:ext>
                </a:extLst>
              </xdr:cNvPr>
              <xdr:cNvSpPr txBox="1"/>
            </xdr:nvSpPr>
            <xdr:spPr>
              <a:xfrm rot="5400000">
                <a:off x="676567" y="19474233"/>
                <a:ext cx="292542" cy="29454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ts val="1600"/>
                  </a:lnSpc>
                </a:pPr>
                <a:r>
                  <a:rPr kumimoji="1" lang="en-US" altLang="ja-JP" sz="1400"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rPr>
                  <a:t>&gt;</a:t>
                </a:r>
                <a:endParaRPr kumimoji="1" lang="ja-JP" altLang="en-US"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endParaRPr>
              </a:p>
            </xdr:txBody>
          </xdr:sp>
        </xdr:grpSp>
        <xdr:sp macro="" textlink="">
          <xdr:nvSpPr>
            <xdr:cNvPr id="42" name="右大かっこ 41"/>
            <xdr:cNvSpPr/>
          </xdr:nvSpPr>
          <xdr:spPr>
            <a:xfrm>
              <a:off x="5550477" y="17526000"/>
              <a:ext cx="77932" cy="398318"/>
            </a:xfrm>
            <a:prstGeom prst="rightBracket">
              <a:avLst/>
            </a:prstGeom>
            <a:noFill/>
            <a:ln w="38100">
              <a:solidFill>
                <a:srgbClr val="FF66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3137</xdr:colOff>
      <xdr:row>0</xdr:row>
      <xdr:rowOff>76200</xdr:rowOff>
    </xdr:from>
    <xdr:to>
      <xdr:col>13</xdr:col>
      <xdr:colOff>236220</xdr:colOff>
      <xdr:row>4</xdr:row>
      <xdr:rowOff>167640</xdr:rowOff>
    </xdr:to>
    <xdr:sp macro="" textlink="">
      <xdr:nvSpPr>
        <xdr:cNvPr id="4" name="Text Box 10"/>
        <xdr:cNvSpPr txBox="1">
          <a:spLocks noChangeArrowheads="1"/>
        </xdr:cNvSpPr>
      </xdr:nvSpPr>
      <xdr:spPr bwMode="auto">
        <a:xfrm>
          <a:off x="9726257" y="76200"/>
          <a:ext cx="3593503" cy="1120140"/>
        </a:xfrm>
        <a:prstGeom prst="rect">
          <a:avLst/>
        </a:prstGeom>
        <a:solidFill>
          <a:srgbClr xmlns:mc="http://schemas.openxmlformats.org/markup-compatibility/2006" xmlns:a14="http://schemas.microsoft.com/office/drawing/2010/main" val="99CCFF" mc:Ignorable="a14" a14:legacySpreadsheetColorIndex="44"/>
        </a:solidFill>
        <a:ln w="2857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22860" rIns="0" bIns="0" anchor="t" upright="1"/>
        <a:lstStyle/>
        <a:p>
          <a:pPr algn="l" rtl="0">
            <a:lnSpc>
              <a:spcPts val="1700"/>
            </a:lnSpc>
            <a:defRPr sz="1000"/>
          </a:pPr>
          <a:r>
            <a:rPr lang="en-US" altLang="ja-JP" sz="1400" b="1" i="0" u="none" strike="noStrike" baseline="0">
              <a:solidFill>
                <a:srgbClr val="0000FF"/>
              </a:solidFill>
              <a:latin typeface="ＭＳ Ｐゴシック"/>
              <a:ea typeface="ＭＳ Ｐゴシック"/>
            </a:rPr>
            <a:t>※</a:t>
          </a:r>
          <a:r>
            <a:rPr lang="ja-JP" altLang="en-US" sz="1400" b="1" i="0" u="none" strike="noStrike" baseline="0">
              <a:solidFill>
                <a:srgbClr val="0000FF"/>
              </a:solidFill>
              <a:latin typeface="ＭＳ Ｐゴシック"/>
              <a:ea typeface="ＭＳ Ｐゴシック"/>
            </a:rPr>
            <a:t>調査を行った区間名を最初にご入力ください</a:t>
          </a:r>
        </a:p>
        <a:p>
          <a:pPr algn="l" rtl="0">
            <a:lnSpc>
              <a:spcPts val="1700"/>
            </a:lnSpc>
            <a:defRPr sz="1000"/>
          </a:pPr>
          <a:r>
            <a:rPr lang="en-US" altLang="ja-JP" sz="1000" b="1" i="0" u="none" strike="noStrike" baseline="0">
              <a:solidFill>
                <a:srgbClr val="0000FF"/>
              </a:solidFill>
              <a:latin typeface="ＭＳ Ｐゴシック"/>
              <a:ea typeface="ＭＳ Ｐゴシック"/>
            </a:rPr>
            <a:t>1</a:t>
          </a:r>
          <a:r>
            <a:rPr lang="ja-JP" altLang="en-US" sz="1000" b="1" i="0" u="none" strike="noStrike" baseline="0">
              <a:solidFill>
                <a:srgbClr val="0000FF"/>
              </a:solidFill>
              <a:latin typeface="ＭＳ Ｐゴシック"/>
              <a:ea typeface="ＭＳ Ｐゴシック"/>
            </a:rPr>
            <a:t>回目～</a:t>
          </a:r>
          <a:r>
            <a:rPr lang="en-US" altLang="ja-JP" sz="1000" b="1" i="0" u="none" strike="noStrike" baseline="0">
              <a:solidFill>
                <a:srgbClr val="0000FF"/>
              </a:solidFill>
              <a:latin typeface="ＭＳ Ｐゴシック"/>
              <a:ea typeface="ＭＳ Ｐゴシック"/>
            </a:rPr>
            <a:t>6</a:t>
          </a:r>
          <a:r>
            <a:rPr lang="ja-JP" altLang="en-US" sz="1000" b="1" i="0" u="none" strike="noStrike" baseline="0">
              <a:solidFill>
                <a:srgbClr val="0000FF"/>
              </a:solidFill>
              <a:latin typeface="ＭＳ Ｐゴシック"/>
              <a:ea typeface="ＭＳ Ｐゴシック"/>
            </a:rPr>
            <a:t>回目のシートにデータを入力される前に、本シートの「調査区間名リスト（</a:t>
          </a:r>
          <a:r>
            <a:rPr lang="en-US" altLang="ja-JP" sz="1000" b="1" i="0" u="none" strike="noStrike" baseline="0">
              <a:solidFill>
                <a:srgbClr val="0000FF"/>
              </a:solidFill>
              <a:latin typeface="ＭＳ Ｐゴシック"/>
              <a:ea typeface="ＭＳ Ｐゴシック"/>
            </a:rPr>
            <a:t>J</a:t>
          </a:r>
          <a:r>
            <a:rPr lang="ja-JP" altLang="en-US" sz="1000" b="1" i="0" u="none" strike="noStrike" baseline="0">
              <a:solidFill>
                <a:srgbClr val="0000FF"/>
              </a:solidFill>
              <a:latin typeface="ＭＳ Ｐゴシック"/>
              <a:ea typeface="ＭＳ Ｐゴシック"/>
            </a:rPr>
            <a:t>列）」へ区間名の入力をお願いします。リストに区間名がない場合、各回シートにて区間名が入力できませんのでご注意ください。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5860</xdr:colOff>
      <xdr:row>4</xdr:row>
      <xdr:rowOff>4104</xdr:rowOff>
    </xdr:from>
    <xdr:to>
      <xdr:col>2</xdr:col>
      <xdr:colOff>61475</xdr:colOff>
      <xdr:row>4</xdr:row>
      <xdr:rowOff>112104</xdr:rowOff>
    </xdr:to>
    <xdr:sp macro="" textlink="">
      <xdr:nvSpPr>
        <xdr:cNvPr id="2" name="正方形/長方形 1"/>
        <xdr:cNvSpPr/>
      </xdr:nvSpPr>
      <xdr:spPr>
        <a:xfrm>
          <a:off x="5860" y="956604"/>
          <a:ext cx="2661655"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17</xdr:row>
      <xdr:rowOff>7620</xdr:rowOff>
    </xdr:from>
    <xdr:to>
      <xdr:col>2</xdr:col>
      <xdr:colOff>55615</xdr:colOff>
      <xdr:row>17</xdr:row>
      <xdr:rowOff>115620</xdr:rowOff>
    </xdr:to>
    <xdr:sp macro="" textlink="">
      <xdr:nvSpPr>
        <xdr:cNvPr id="3" name="正方形/長方形 2"/>
        <xdr:cNvSpPr/>
      </xdr:nvSpPr>
      <xdr:spPr>
        <a:xfrm>
          <a:off x="0" y="3398520"/>
          <a:ext cx="2661655"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571500</xdr:colOff>
      <xdr:row>9</xdr:row>
      <xdr:rowOff>68581</xdr:rowOff>
    </xdr:from>
    <xdr:to>
      <xdr:col>13</xdr:col>
      <xdr:colOff>624839</xdr:colOff>
      <xdr:row>13</xdr:row>
      <xdr:rowOff>99060</xdr:rowOff>
    </xdr:to>
    <xdr:grpSp>
      <xdr:nvGrpSpPr>
        <xdr:cNvPr id="6" name="グループ化 5"/>
        <xdr:cNvGrpSpPr/>
      </xdr:nvGrpSpPr>
      <xdr:grpSpPr>
        <a:xfrm>
          <a:off x="6519582" y="1888416"/>
          <a:ext cx="5073575" cy="702832"/>
          <a:chOff x="7593495" y="1374253"/>
          <a:chExt cx="4593417" cy="717700"/>
        </a:xfrm>
      </xdr:grpSpPr>
      <xdr:sp macro="" textlink="">
        <xdr:nvSpPr>
          <xdr:cNvPr id="7" name="テキスト ボックス 6"/>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8" name="正方形/長方形 7"/>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9" name="正方形/長方形 8"/>
          <xdr:cNvSpPr/>
        </xdr:nvSpPr>
        <xdr:spPr>
          <a:xfrm>
            <a:off x="7649817"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8</xdr:col>
      <xdr:colOff>518160</xdr:colOff>
      <xdr:row>3</xdr:row>
      <xdr:rowOff>7620</xdr:rowOff>
    </xdr:from>
    <xdr:to>
      <xdr:col>13</xdr:col>
      <xdr:colOff>731520</xdr:colOff>
      <xdr:row>4</xdr:row>
      <xdr:rowOff>92710</xdr:rowOff>
    </xdr:to>
    <xdr:grpSp>
      <xdr:nvGrpSpPr>
        <xdr:cNvPr id="11" name="グループ化 10"/>
        <xdr:cNvGrpSpPr/>
      </xdr:nvGrpSpPr>
      <xdr:grpSpPr>
        <a:xfrm>
          <a:off x="6466242" y="756173"/>
          <a:ext cx="5233596" cy="295761"/>
          <a:chOff x="5257800" y="948520"/>
          <a:chExt cx="5962556" cy="297351"/>
        </a:xfrm>
        <a:noFill/>
      </xdr:grpSpPr>
      <xdr:sp macro="" textlink="">
        <xdr:nvSpPr>
          <xdr:cNvPr id="12" name="テキスト ボックス 11"/>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13" name="正方形/長方形 12"/>
          <xdr:cNvSpPr/>
        </xdr:nvSpPr>
        <xdr:spPr>
          <a:xfrm>
            <a:off x="6608809" y="990088"/>
            <a:ext cx="460622" cy="156744"/>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twoCellAnchor>
    <xdr:from>
      <xdr:col>12</xdr:col>
      <xdr:colOff>169028</xdr:colOff>
      <xdr:row>38</xdr:row>
      <xdr:rowOff>30777</xdr:rowOff>
    </xdr:from>
    <xdr:to>
      <xdr:col>18</xdr:col>
      <xdr:colOff>627531</xdr:colOff>
      <xdr:row>54</xdr:row>
      <xdr:rowOff>210671</xdr:rowOff>
    </xdr:to>
    <xdr:grpSp>
      <xdr:nvGrpSpPr>
        <xdr:cNvPr id="14" name="グループ化 13"/>
        <xdr:cNvGrpSpPr/>
      </xdr:nvGrpSpPr>
      <xdr:grpSpPr>
        <a:xfrm>
          <a:off x="10348452" y="7525271"/>
          <a:ext cx="3336173" cy="4482953"/>
          <a:chOff x="7658554" y="1104054"/>
          <a:chExt cx="3342955" cy="4449510"/>
        </a:xfrm>
      </xdr:grpSpPr>
      <xdr:sp macro="" textlink="">
        <xdr:nvSpPr>
          <xdr:cNvPr id="15" name="テキスト ボックス 14"/>
          <xdr:cNvSpPr txBox="1"/>
        </xdr:nvSpPr>
        <xdr:spPr>
          <a:xfrm>
            <a:off x="7658554" y="1104054"/>
            <a:ext cx="3342955" cy="444951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ＭＳ Ｐゴシック" panose="020B0600070205080204" pitchFamily="50" charset="-128"/>
                <a:ea typeface="ＭＳ Ｐゴシック" panose="020B0600070205080204" pitchFamily="50" charset="-128"/>
              </a:rPr>
              <a:t>「値貼り付け」コピーのやり方</a:t>
            </a:r>
            <a:endParaRPr kumimoji="1" lang="en-US" altLang="ja-JP" sz="1200" b="1">
              <a:latin typeface="ＭＳ Ｐゴシック" panose="020B0600070205080204" pitchFamily="50" charset="-128"/>
              <a:ea typeface="ＭＳ Ｐゴシック" panose="020B060007020508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000">
                <a:latin typeface="ＭＳ Ｐゴシック" panose="020B0600070205080204" pitchFamily="50" charset="-128"/>
                <a:ea typeface="ＭＳ Ｐゴシック" panose="020B0600070205080204" pitchFamily="50" charset="-128"/>
              </a:rPr>
              <a:t>手順１．</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（他のファイルで</a:t>
            </a:r>
            <a:r>
              <a:rPr kumimoji="0" lang="ja-JP" altLang="en-US" sz="10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000">
                <a:latin typeface="ＭＳ Ｐゴシック" panose="020B0600070205080204" pitchFamily="50" charset="-128"/>
                <a:ea typeface="ＭＳ Ｐゴシック" panose="020B0600070205080204" pitchFamily="50" charset="-128"/>
              </a:rPr>
              <a:t>コピーする</a:t>
            </a:r>
            <a:endParaRPr kumimoji="1" lang="en-US" altLang="ja-JP" sz="1000">
              <a:latin typeface="ＭＳ Ｐゴシック" panose="020B0600070205080204" pitchFamily="50" charset="-128"/>
              <a:ea typeface="ＭＳ Ｐゴシック" panose="020B060007020508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手順</a:t>
            </a:r>
            <a:r>
              <a:rPr kumimoji="1" lang="ja-JP" altLang="en-US" sz="1000">
                <a:latin typeface="ＭＳ Ｐゴシック" panose="020B0600070205080204" pitchFamily="50" charset="-128"/>
                <a:ea typeface="ＭＳ Ｐゴシック" panose="020B0600070205080204" pitchFamily="50" charset="-128"/>
              </a:rPr>
              <a:t>２．コピーしたいセルを選択して、右クリック（</a:t>
            </a:r>
            <a:r>
              <a:rPr kumimoji="1" lang="ja-JP" altLang="en-US" sz="1000" b="1">
                <a:solidFill>
                  <a:srgbClr val="FF0000"/>
                </a:solidFill>
                <a:latin typeface="ＭＳ Ｐゴシック" panose="020B0600070205080204" pitchFamily="50" charset="-128"/>
                <a:ea typeface="ＭＳ Ｐゴシック" panose="020B0600070205080204" pitchFamily="50" charset="-128"/>
              </a:rPr>
              <a:t>①</a:t>
            </a:r>
            <a:r>
              <a:rPr kumimoji="1" lang="ja-JP" altLang="en-US" sz="1000">
                <a:latin typeface="ＭＳ Ｐゴシック" panose="020B0600070205080204" pitchFamily="50" charset="-128"/>
                <a:ea typeface="ＭＳ Ｐゴシック" panose="020B0600070205080204" pitchFamily="50" charset="-128"/>
              </a:rPr>
              <a:t>）</a:t>
            </a:r>
            <a:endParaRPr kumimoji="1" lang="en-US" altLang="ja-JP" sz="1000">
              <a:latin typeface="ＭＳ Ｐゴシック" panose="020B0600070205080204" pitchFamily="50" charset="-128"/>
              <a:ea typeface="ＭＳ Ｐゴシック" panose="020B060007020508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手順</a:t>
            </a:r>
            <a:r>
              <a:rPr kumimoji="1" lang="ja-JP" altLang="en-US" sz="1000">
                <a:latin typeface="ＭＳ Ｐゴシック" panose="020B0600070205080204" pitchFamily="50" charset="-128"/>
                <a:ea typeface="ＭＳ Ｐゴシック" panose="020B0600070205080204" pitchFamily="50" charset="-128"/>
              </a:rPr>
              <a:t>３．貼り付けのオプション「値」を選択（</a:t>
            </a:r>
            <a:r>
              <a:rPr kumimoji="1" lang="ja-JP" altLang="en-US" sz="1000" b="1">
                <a:solidFill>
                  <a:srgbClr val="FF0000"/>
                </a:solidFill>
                <a:latin typeface="ＭＳ Ｐゴシック" panose="020B0600070205080204" pitchFamily="50" charset="-128"/>
                <a:ea typeface="ＭＳ Ｐゴシック" panose="020B0600070205080204" pitchFamily="50" charset="-128"/>
              </a:rPr>
              <a:t>②</a:t>
            </a:r>
            <a:r>
              <a:rPr kumimoji="1" lang="ja-JP" altLang="en-US" sz="1000">
                <a:latin typeface="ＭＳ Ｐゴシック" panose="020B0600070205080204" pitchFamily="50" charset="-128"/>
                <a:ea typeface="ＭＳ Ｐゴシック" panose="020B0600070205080204" pitchFamily="50" charset="-128"/>
              </a:rPr>
              <a:t>）</a:t>
            </a:r>
            <a:endParaRPr kumimoji="1" lang="en-US" altLang="ja-JP" sz="1000">
              <a:latin typeface="ＭＳ Ｐゴシック" panose="020B0600070205080204" pitchFamily="50" charset="-128"/>
              <a:ea typeface="ＭＳ Ｐゴシック" panose="020B060007020508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000">
                <a:latin typeface="ＭＳ Ｐゴシック" panose="020B0600070205080204" pitchFamily="50" charset="-128"/>
                <a:ea typeface="ＭＳ Ｐゴシック" panose="020B0600070205080204" pitchFamily="50" charset="-128"/>
              </a:rPr>
              <a:t>⇒「値貼り付け」コピー完了</a:t>
            </a:r>
          </a:p>
        </xdr:txBody>
      </xdr:sp>
      <xdr:pic>
        <xdr:nvPicPr>
          <xdr:cNvPr id="16" name="図 15"/>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733118" y="2312084"/>
            <a:ext cx="3065182" cy="2987893"/>
          </a:xfrm>
          <a:prstGeom prst="rect">
            <a:avLst/>
          </a:prstGeom>
        </xdr:spPr>
      </xdr:pic>
      <xdr:grpSp>
        <xdr:nvGrpSpPr>
          <xdr:cNvPr id="17" name="グループ化 16"/>
          <xdr:cNvGrpSpPr/>
        </xdr:nvGrpSpPr>
        <xdr:grpSpPr>
          <a:xfrm>
            <a:off x="7936726" y="3025892"/>
            <a:ext cx="950822" cy="785113"/>
            <a:chOff x="7904292" y="2955712"/>
            <a:chExt cx="947783" cy="766688"/>
          </a:xfrm>
        </xdr:grpSpPr>
        <xdr:pic>
          <xdr:nvPicPr>
            <xdr:cNvPr id="23" name="図 2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8134718" y="2955712"/>
              <a:ext cx="717357" cy="766688"/>
            </a:xfrm>
            <a:prstGeom prst="rect">
              <a:avLst/>
            </a:prstGeom>
          </xdr:spPr>
        </xdr:pic>
        <xdr:sp macro="" textlink="">
          <xdr:nvSpPr>
            <xdr:cNvPr id="24" name="テキスト ボックス 23"/>
            <xdr:cNvSpPr txBox="1"/>
          </xdr:nvSpPr>
          <xdr:spPr>
            <a:xfrm>
              <a:off x="7904292" y="2969848"/>
              <a:ext cx="795642" cy="416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b="1">
                  <a:solidFill>
                    <a:srgbClr val="FF0000"/>
                  </a:solidFill>
                  <a:latin typeface="ＭＳ Ｐゴシック" panose="020B0600070205080204" pitchFamily="50" charset="-128"/>
                  <a:ea typeface="ＭＳ Ｐゴシック" panose="020B0600070205080204" pitchFamily="50" charset="-128"/>
                </a:rPr>
                <a:t>①</a:t>
              </a:r>
            </a:p>
          </xdr:txBody>
        </xdr:sp>
      </xdr:grpSp>
      <xdr:grpSp>
        <xdr:nvGrpSpPr>
          <xdr:cNvPr id="18" name="グループ化 17"/>
          <xdr:cNvGrpSpPr/>
        </xdr:nvGrpSpPr>
        <xdr:grpSpPr>
          <a:xfrm>
            <a:off x="9449982" y="3962890"/>
            <a:ext cx="783383" cy="739547"/>
            <a:chOff x="17178292" y="4711951"/>
            <a:chExt cx="774010" cy="720903"/>
          </a:xfrm>
        </xdr:grpSpPr>
        <xdr:pic>
          <xdr:nvPicPr>
            <xdr:cNvPr id="21" name="図 20" descr="60px-Icon クリック"/>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val="0"/>
                </a:ext>
              </a:extLst>
            </a:blip>
            <a:srcRect/>
            <a:stretch>
              <a:fillRect/>
            </a:stretch>
          </xdr:blipFill>
          <xdr:spPr bwMode="auto">
            <a:xfrm>
              <a:off x="17347316" y="4838025"/>
              <a:ext cx="604986" cy="59482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2" name="テキスト ボックス 21"/>
            <xdr:cNvSpPr txBox="1"/>
          </xdr:nvSpPr>
          <xdr:spPr>
            <a:xfrm>
              <a:off x="17178292" y="4711951"/>
              <a:ext cx="341290" cy="3223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000" b="1">
                  <a:solidFill>
                    <a:srgbClr val="FF0000"/>
                  </a:solidFill>
                  <a:latin typeface="ＭＳ Ｐゴシック" panose="020B0600070205080204" pitchFamily="50" charset="-128"/>
                  <a:ea typeface="ＭＳ Ｐゴシック" panose="020B0600070205080204" pitchFamily="50" charset="-128"/>
                </a:rPr>
                <a:t>②</a:t>
              </a:r>
            </a:p>
          </xdr:txBody>
        </xdr:sp>
      </xdr:grpSp>
      <xdr:sp macro="" textlink="">
        <xdr:nvSpPr>
          <xdr:cNvPr id="19" name="楕円 18"/>
          <xdr:cNvSpPr/>
        </xdr:nvSpPr>
        <xdr:spPr>
          <a:xfrm>
            <a:off x="9040963" y="3476333"/>
            <a:ext cx="685756" cy="614293"/>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正方形/長方形 19"/>
          <xdr:cNvSpPr/>
        </xdr:nvSpPr>
        <xdr:spPr>
          <a:xfrm>
            <a:off x="7993390" y="2861286"/>
            <a:ext cx="1916693" cy="20088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5860</xdr:colOff>
      <xdr:row>4</xdr:row>
      <xdr:rowOff>4104</xdr:rowOff>
    </xdr:from>
    <xdr:to>
      <xdr:col>2</xdr:col>
      <xdr:colOff>61475</xdr:colOff>
      <xdr:row>4</xdr:row>
      <xdr:rowOff>112104</xdr:rowOff>
    </xdr:to>
    <xdr:sp macro="" textlink="">
      <xdr:nvSpPr>
        <xdr:cNvPr id="2" name="正方形/長方形 1"/>
        <xdr:cNvSpPr/>
      </xdr:nvSpPr>
      <xdr:spPr>
        <a:xfrm>
          <a:off x="5860" y="956604"/>
          <a:ext cx="2661655"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17</xdr:row>
      <xdr:rowOff>7620</xdr:rowOff>
    </xdr:from>
    <xdr:to>
      <xdr:col>2</xdr:col>
      <xdr:colOff>55615</xdr:colOff>
      <xdr:row>17</xdr:row>
      <xdr:rowOff>115620</xdr:rowOff>
    </xdr:to>
    <xdr:sp macro="" textlink="">
      <xdr:nvSpPr>
        <xdr:cNvPr id="3" name="正方形/長方形 2"/>
        <xdr:cNvSpPr/>
      </xdr:nvSpPr>
      <xdr:spPr>
        <a:xfrm>
          <a:off x="0" y="3398520"/>
          <a:ext cx="2661655"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571500</xdr:colOff>
      <xdr:row>9</xdr:row>
      <xdr:rowOff>68581</xdr:rowOff>
    </xdr:from>
    <xdr:to>
      <xdr:col>13</xdr:col>
      <xdr:colOff>624839</xdr:colOff>
      <xdr:row>13</xdr:row>
      <xdr:rowOff>99060</xdr:rowOff>
    </xdr:to>
    <xdr:grpSp>
      <xdr:nvGrpSpPr>
        <xdr:cNvPr id="4" name="グループ化 3"/>
        <xdr:cNvGrpSpPr/>
      </xdr:nvGrpSpPr>
      <xdr:grpSpPr>
        <a:xfrm>
          <a:off x="6518910" y="1882141"/>
          <a:ext cx="5071109" cy="701039"/>
          <a:chOff x="7593495" y="1374253"/>
          <a:chExt cx="4593417" cy="717700"/>
        </a:xfrm>
      </xdr:grpSpPr>
      <xdr:sp macro="" textlink="">
        <xdr:nvSpPr>
          <xdr:cNvPr id="5" name="テキスト ボックス 4"/>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6" name="正方形/長方形 5"/>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7" name="正方形/長方形 6"/>
          <xdr:cNvSpPr/>
        </xdr:nvSpPr>
        <xdr:spPr>
          <a:xfrm>
            <a:off x="7649817"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8</xdr:col>
      <xdr:colOff>518160</xdr:colOff>
      <xdr:row>3</xdr:row>
      <xdr:rowOff>7620</xdr:rowOff>
    </xdr:from>
    <xdr:to>
      <xdr:col>13</xdr:col>
      <xdr:colOff>731520</xdr:colOff>
      <xdr:row>4</xdr:row>
      <xdr:rowOff>92710</xdr:rowOff>
    </xdr:to>
    <xdr:grpSp>
      <xdr:nvGrpSpPr>
        <xdr:cNvPr id="8" name="グループ化 7"/>
        <xdr:cNvGrpSpPr/>
      </xdr:nvGrpSpPr>
      <xdr:grpSpPr>
        <a:xfrm>
          <a:off x="6465570" y="754380"/>
          <a:ext cx="5231130" cy="294640"/>
          <a:chOff x="5257800" y="948520"/>
          <a:chExt cx="5962556" cy="297351"/>
        </a:xfrm>
        <a:noFill/>
      </xdr:grpSpPr>
      <xdr:sp macro="" textlink="">
        <xdr:nvSpPr>
          <xdr:cNvPr id="9" name="テキスト ボックス 8"/>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10" name="正方形/長方形 9"/>
          <xdr:cNvSpPr/>
        </xdr:nvSpPr>
        <xdr:spPr>
          <a:xfrm>
            <a:off x="6608809" y="990088"/>
            <a:ext cx="460622" cy="156744"/>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5860</xdr:colOff>
      <xdr:row>4</xdr:row>
      <xdr:rowOff>4104</xdr:rowOff>
    </xdr:from>
    <xdr:to>
      <xdr:col>2</xdr:col>
      <xdr:colOff>61475</xdr:colOff>
      <xdr:row>4</xdr:row>
      <xdr:rowOff>112104</xdr:rowOff>
    </xdr:to>
    <xdr:sp macro="" textlink="">
      <xdr:nvSpPr>
        <xdr:cNvPr id="2" name="正方形/長方形 1"/>
        <xdr:cNvSpPr/>
      </xdr:nvSpPr>
      <xdr:spPr>
        <a:xfrm>
          <a:off x="5860" y="956604"/>
          <a:ext cx="2661655"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17</xdr:row>
      <xdr:rowOff>7620</xdr:rowOff>
    </xdr:from>
    <xdr:to>
      <xdr:col>2</xdr:col>
      <xdr:colOff>55615</xdr:colOff>
      <xdr:row>17</xdr:row>
      <xdr:rowOff>115620</xdr:rowOff>
    </xdr:to>
    <xdr:sp macro="" textlink="">
      <xdr:nvSpPr>
        <xdr:cNvPr id="3" name="正方形/長方形 2"/>
        <xdr:cNvSpPr/>
      </xdr:nvSpPr>
      <xdr:spPr>
        <a:xfrm>
          <a:off x="0" y="3398520"/>
          <a:ext cx="2661655"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571500</xdr:colOff>
      <xdr:row>9</xdr:row>
      <xdr:rowOff>68581</xdr:rowOff>
    </xdr:from>
    <xdr:to>
      <xdr:col>13</xdr:col>
      <xdr:colOff>624839</xdr:colOff>
      <xdr:row>13</xdr:row>
      <xdr:rowOff>99060</xdr:rowOff>
    </xdr:to>
    <xdr:grpSp>
      <xdr:nvGrpSpPr>
        <xdr:cNvPr id="4" name="グループ化 3"/>
        <xdr:cNvGrpSpPr/>
      </xdr:nvGrpSpPr>
      <xdr:grpSpPr>
        <a:xfrm>
          <a:off x="6518910" y="1882141"/>
          <a:ext cx="5071109" cy="701039"/>
          <a:chOff x="7593495" y="1374253"/>
          <a:chExt cx="4593417" cy="717700"/>
        </a:xfrm>
      </xdr:grpSpPr>
      <xdr:sp macro="" textlink="">
        <xdr:nvSpPr>
          <xdr:cNvPr id="5" name="テキスト ボックス 4"/>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6" name="正方形/長方形 5"/>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7" name="正方形/長方形 6"/>
          <xdr:cNvSpPr/>
        </xdr:nvSpPr>
        <xdr:spPr>
          <a:xfrm>
            <a:off x="7649817"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8</xdr:col>
      <xdr:colOff>518160</xdr:colOff>
      <xdr:row>3</xdr:row>
      <xdr:rowOff>7620</xdr:rowOff>
    </xdr:from>
    <xdr:to>
      <xdr:col>13</xdr:col>
      <xdr:colOff>731520</xdr:colOff>
      <xdr:row>4</xdr:row>
      <xdr:rowOff>92710</xdr:rowOff>
    </xdr:to>
    <xdr:grpSp>
      <xdr:nvGrpSpPr>
        <xdr:cNvPr id="8" name="グループ化 7"/>
        <xdr:cNvGrpSpPr/>
      </xdr:nvGrpSpPr>
      <xdr:grpSpPr>
        <a:xfrm>
          <a:off x="6465570" y="754380"/>
          <a:ext cx="5231130" cy="294640"/>
          <a:chOff x="5257800" y="948520"/>
          <a:chExt cx="5962556" cy="297351"/>
        </a:xfrm>
        <a:noFill/>
      </xdr:grpSpPr>
      <xdr:sp macro="" textlink="">
        <xdr:nvSpPr>
          <xdr:cNvPr id="9" name="テキスト ボックス 8"/>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10" name="正方形/長方形 9"/>
          <xdr:cNvSpPr/>
        </xdr:nvSpPr>
        <xdr:spPr>
          <a:xfrm>
            <a:off x="6608809" y="990088"/>
            <a:ext cx="460622" cy="156744"/>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5860</xdr:colOff>
      <xdr:row>4</xdr:row>
      <xdr:rowOff>4104</xdr:rowOff>
    </xdr:from>
    <xdr:to>
      <xdr:col>2</xdr:col>
      <xdr:colOff>61475</xdr:colOff>
      <xdr:row>4</xdr:row>
      <xdr:rowOff>112104</xdr:rowOff>
    </xdr:to>
    <xdr:sp macro="" textlink="">
      <xdr:nvSpPr>
        <xdr:cNvPr id="2" name="正方形/長方形 1"/>
        <xdr:cNvSpPr/>
      </xdr:nvSpPr>
      <xdr:spPr>
        <a:xfrm>
          <a:off x="5860" y="956604"/>
          <a:ext cx="2661655"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17</xdr:row>
      <xdr:rowOff>7620</xdr:rowOff>
    </xdr:from>
    <xdr:to>
      <xdr:col>2</xdr:col>
      <xdr:colOff>55615</xdr:colOff>
      <xdr:row>17</xdr:row>
      <xdr:rowOff>115620</xdr:rowOff>
    </xdr:to>
    <xdr:sp macro="" textlink="">
      <xdr:nvSpPr>
        <xdr:cNvPr id="3" name="正方形/長方形 2"/>
        <xdr:cNvSpPr/>
      </xdr:nvSpPr>
      <xdr:spPr>
        <a:xfrm>
          <a:off x="0" y="3398520"/>
          <a:ext cx="2661655"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571500</xdr:colOff>
      <xdr:row>9</xdr:row>
      <xdr:rowOff>68581</xdr:rowOff>
    </xdr:from>
    <xdr:to>
      <xdr:col>13</xdr:col>
      <xdr:colOff>624839</xdr:colOff>
      <xdr:row>13</xdr:row>
      <xdr:rowOff>99060</xdr:rowOff>
    </xdr:to>
    <xdr:grpSp>
      <xdr:nvGrpSpPr>
        <xdr:cNvPr id="4" name="グループ化 3"/>
        <xdr:cNvGrpSpPr/>
      </xdr:nvGrpSpPr>
      <xdr:grpSpPr>
        <a:xfrm>
          <a:off x="6518910" y="1882141"/>
          <a:ext cx="5071109" cy="701039"/>
          <a:chOff x="7593495" y="1374253"/>
          <a:chExt cx="4593417" cy="717700"/>
        </a:xfrm>
      </xdr:grpSpPr>
      <xdr:sp macro="" textlink="">
        <xdr:nvSpPr>
          <xdr:cNvPr id="5" name="テキスト ボックス 4"/>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6" name="正方形/長方形 5"/>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7" name="正方形/長方形 6"/>
          <xdr:cNvSpPr/>
        </xdr:nvSpPr>
        <xdr:spPr>
          <a:xfrm>
            <a:off x="7649817"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8</xdr:col>
      <xdr:colOff>518160</xdr:colOff>
      <xdr:row>3</xdr:row>
      <xdr:rowOff>7620</xdr:rowOff>
    </xdr:from>
    <xdr:to>
      <xdr:col>13</xdr:col>
      <xdr:colOff>731520</xdr:colOff>
      <xdr:row>4</xdr:row>
      <xdr:rowOff>92710</xdr:rowOff>
    </xdr:to>
    <xdr:grpSp>
      <xdr:nvGrpSpPr>
        <xdr:cNvPr id="8" name="グループ化 7"/>
        <xdr:cNvGrpSpPr/>
      </xdr:nvGrpSpPr>
      <xdr:grpSpPr>
        <a:xfrm>
          <a:off x="6465570" y="754380"/>
          <a:ext cx="5231130" cy="294640"/>
          <a:chOff x="5257800" y="948520"/>
          <a:chExt cx="5962556" cy="297351"/>
        </a:xfrm>
        <a:noFill/>
      </xdr:grpSpPr>
      <xdr:sp macro="" textlink="">
        <xdr:nvSpPr>
          <xdr:cNvPr id="9" name="テキスト ボックス 8"/>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10" name="正方形/長方形 9"/>
          <xdr:cNvSpPr/>
        </xdr:nvSpPr>
        <xdr:spPr>
          <a:xfrm>
            <a:off x="6608809" y="990088"/>
            <a:ext cx="460622" cy="156744"/>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5860</xdr:colOff>
      <xdr:row>4</xdr:row>
      <xdr:rowOff>4104</xdr:rowOff>
    </xdr:from>
    <xdr:to>
      <xdr:col>2</xdr:col>
      <xdr:colOff>61475</xdr:colOff>
      <xdr:row>4</xdr:row>
      <xdr:rowOff>112104</xdr:rowOff>
    </xdr:to>
    <xdr:sp macro="" textlink="">
      <xdr:nvSpPr>
        <xdr:cNvPr id="2" name="正方形/長方形 1"/>
        <xdr:cNvSpPr/>
      </xdr:nvSpPr>
      <xdr:spPr>
        <a:xfrm>
          <a:off x="5860" y="956604"/>
          <a:ext cx="2661655"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17</xdr:row>
      <xdr:rowOff>7620</xdr:rowOff>
    </xdr:from>
    <xdr:to>
      <xdr:col>2</xdr:col>
      <xdr:colOff>55615</xdr:colOff>
      <xdr:row>17</xdr:row>
      <xdr:rowOff>115620</xdr:rowOff>
    </xdr:to>
    <xdr:sp macro="" textlink="">
      <xdr:nvSpPr>
        <xdr:cNvPr id="3" name="正方形/長方形 2"/>
        <xdr:cNvSpPr/>
      </xdr:nvSpPr>
      <xdr:spPr>
        <a:xfrm>
          <a:off x="0" y="3398520"/>
          <a:ext cx="2661655"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571500</xdr:colOff>
      <xdr:row>9</xdr:row>
      <xdr:rowOff>68581</xdr:rowOff>
    </xdr:from>
    <xdr:to>
      <xdr:col>13</xdr:col>
      <xdr:colOff>624839</xdr:colOff>
      <xdr:row>13</xdr:row>
      <xdr:rowOff>99060</xdr:rowOff>
    </xdr:to>
    <xdr:grpSp>
      <xdr:nvGrpSpPr>
        <xdr:cNvPr id="4" name="グループ化 3"/>
        <xdr:cNvGrpSpPr/>
      </xdr:nvGrpSpPr>
      <xdr:grpSpPr>
        <a:xfrm>
          <a:off x="6518910" y="1882141"/>
          <a:ext cx="5071109" cy="701039"/>
          <a:chOff x="7593495" y="1374253"/>
          <a:chExt cx="4593417" cy="717700"/>
        </a:xfrm>
      </xdr:grpSpPr>
      <xdr:sp macro="" textlink="">
        <xdr:nvSpPr>
          <xdr:cNvPr id="5" name="テキスト ボックス 4"/>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6" name="正方形/長方形 5"/>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7" name="正方形/長方形 6"/>
          <xdr:cNvSpPr/>
        </xdr:nvSpPr>
        <xdr:spPr>
          <a:xfrm>
            <a:off x="7649817"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8</xdr:col>
      <xdr:colOff>518160</xdr:colOff>
      <xdr:row>3</xdr:row>
      <xdr:rowOff>7620</xdr:rowOff>
    </xdr:from>
    <xdr:to>
      <xdr:col>13</xdr:col>
      <xdr:colOff>731520</xdr:colOff>
      <xdr:row>4</xdr:row>
      <xdr:rowOff>92710</xdr:rowOff>
    </xdr:to>
    <xdr:grpSp>
      <xdr:nvGrpSpPr>
        <xdr:cNvPr id="8" name="グループ化 7"/>
        <xdr:cNvGrpSpPr/>
      </xdr:nvGrpSpPr>
      <xdr:grpSpPr>
        <a:xfrm>
          <a:off x="6465570" y="754380"/>
          <a:ext cx="5231130" cy="294640"/>
          <a:chOff x="5257800" y="948520"/>
          <a:chExt cx="5962556" cy="297351"/>
        </a:xfrm>
        <a:noFill/>
      </xdr:grpSpPr>
      <xdr:sp macro="" textlink="">
        <xdr:nvSpPr>
          <xdr:cNvPr id="9" name="テキスト ボックス 8"/>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10" name="正方形/長方形 9"/>
          <xdr:cNvSpPr/>
        </xdr:nvSpPr>
        <xdr:spPr>
          <a:xfrm>
            <a:off x="6608809" y="990088"/>
            <a:ext cx="460622" cy="156744"/>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5"/>
  </sheetPr>
  <dimension ref="A1:B204"/>
  <sheetViews>
    <sheetView workbookViewId="0"/>
  </sheetViews>
  <sheetFormatPr defaultRowHeight="12.9"/>
  <cols>
    <col min="1" max="1" width="10.3125" customWidth="1"/>
    <col min="2" max="2" width="21.20703125" customWidth="1"/>
  </cols>
  <sheetData>
    <row r="1" spans="1:2">
      <c r="A1" t="s">
        <v>1480</v>
      </c>
      <c r="B1" t="s">
        <v>1481</v>
      </c>
    </row>
    <row r="2" spans="1:2">
      <c r="A2" t="s">
        <v>1482</v>
      </c>
      <c r="B2" t="s">
        <v>1682</v>
      </c>
    </row>
    <row r="3" spans="1:2">
      <c r="A3" t="s">
        <v>1291</v>
      </c>
      <c r="B3" t="s">
        <v>1683</v>
      </c>
    </row>
    <row r="4" spans="1:2">
      <c r="A4" t="s">
        <v>1292</v>
      </c>
      <c r="B4" t="s">
        <v>1684</v>
      </c>
    </row>
    <row r="5" spans="1:2">
      <c r="A5" t="s">
        <v>1293</v>
      </c>
      <c r="B5" t="s">
        <v>1685</v>
      </c>
    </row>
    <row r="6" spans="1:2">
      <c r="A6" t="s">
        <v>1294</v>
      </c>
      <c r="B6" t="s">
        <v>1686</v>
      </c>
    </row>
    <row r="7" spans="1:2">
      <c r="A7" t="s">
        <v>1295</v>
      </c>
      <c r="B7" t="s">
        <v>1687</v>
      </c>
    </row>
    <row r="8" spans="1:2">
      <c r="A8" t="s">
        <v>1296</v>
      </c>
      <c r="B8" t="s">
        <v>1688</v>
      </c>
    </row>
    <row r="9" spans="1:2">
      <c r="A9" t="s">
        <v>1297</v>
      </c>
      <c r="B9" t="s">
        <v>1689</v>
      </c>
    </row>
    <row r="10" spans="1:2">
      <c r="A10" t="s">
        <v>1298</v>
      </c>
      <c r="B10" t="s">
        <v>1690</v>
      </c>
    </row>
    <row r="11" spans="1:2">
      <c r="A11" t="s">
        <v>1299</v>
      </c>
      <c r="B11" t="s">
        <v>1691</v>
      </c>
    </row>
    <row r="12" spans="1:2">
      <c r="A12" t="s">
        <v>1300</v>
      </c>
      <c r="B12" t="s">
        <v>1692</v>
      </c>
    </row>
    <row r="13" spans="1:2">
      <c r="A13" t="s">
        <v>1301</v>
      </c>
      <c r="B13" t="s">
        <v>1693</v>
      </c>
    </row>
    <row r="14" spans="1:2">
      <c r="A14" t="s">
        <v>1302</v>
      </c>
      <c r="B14" t="s">
        <v>1694</v>
      </c>
    </row>
    <row r="15" spans="1:2">
      <c r="A15" t="s">
        <v>1303</v>
      </c>
      <c r="B15" t="s">
        <v>1695</v>
      </c>
    </row>
    <row r="16" spans="1:2">
      <c r="A16" t="s">
        <v>1304</v>
      </c>
      <c r="B16" t="s">
        <v>1696</v>
      </c>
    </row>
    <row r="17" spans="1:2">
      <c r="A17" t="s">
        <v>1305</v>
      </c>
      <c r="B17" t="s">
        <v>1697</v>
      </c>
    </row>
    <row r="18" spans="1:2">
      <c r="A18" t="s">
        <v>1306</v>
      </c>
      <c r="B18" t="s">
        <v>1698</v>
      </c>
    </row>
    <row r="19" spans="1:2">
      <c r="A19" t="s">
        <v>1307</v>
      </c>
      <c r="B19" t="s">
        <v>1699</v>
      </c>
    </row>
    <row r="20" spans="1:2">
      <c r="A20" s="1" t="s">
        <v>1483</v>
      </c>
      <c r="B20" t="s">
        <v>1308</v>
      </c>
    </row>
    <row r="21" spans="1:2">
      <c r="A21" s="1" t="s">
        <v>1484</v>
      </c>
      <c r="B21" t="s">
        <v>1309</v>
      </c>
    </row>
    <row r="22" spans="1:2">
      <c r="A22" s="1" t="s">
        <v>1393</v>
      </c>
      <c r="B22" t="s">
        <v>1310</v>
      </c>
    </row>
    <row r="23" spans="1:2">
      <c r="A23" s="1" t="s">
        <v>1394</v>
      </c>
      <c r="B23" t="s">
        <v>1311</v>
      </c>
    </row>
    <row r="24" spans="1:2">
      <c r="A24" s="1" t="s">
        <v>1395</v>
      </c>
      <c r="B24" t="s">
        <v>1312</v>
      </c>
    </row>
    <row r="25" spans="1:2">
      <c r="A25" s="1" t="s">
        <v>1396</v>
      </c>
      <c r="B25" t="s">
        <v>1313</v>
      </c>
    </row>
    <row r="26" spans="1:2">
      <c r="A26" s="1" t="s">
        <v>1397</v>
      </c>
      <c r="B26" t="s">
        <v>1314</v>
      </c>
    </row>
    <row r="27" spans="1:2">
      <c r="A27" s="1" t="s">
        <v>1398</v>
      </c>
      <c r="B27" t="s">
        <v>1315</v>
      </c>
    </row>
    <row r="28" spans="1:2">
      <c r="A28" s="1" t="s">
        <v>1399</v>
      </c>
      <c r="B28" t="s">
        <v>1316</v>
      </c>
    </row>
    <row r="29" spans="1:2">
      <c r="A29" s="1" t="s">
        <v>1400</v>
      </c>
      <c r="B29" t="s">
        <v>1317</v>
      </c>
    </row>
    <row r="30" spans="1:2">
      <c r="A30" s="1" t="s">
        <v>1401</v>
      </c>
      <c r="B30" t="s">
        <v>1318</v>
      </c>
    </row>
    <row r="31" spans="1:2">
      <c r="A31" s="1" t="s">
        <v>1402</v>
      </c>
      <c r="B31" t="s">
        <v>1319</v>
      </c>
    </row>
    <row r="32" spans="1:2">
      <c r="A32" s="1" t="s">
        <v>1403</v>
      </c>
      <c r="B32" t="s">
        <v>1320</v>
      </c>
    </row>
    <row r="33" spans="1:2">
      <c r="A33" s="1" t="s">
        <v>1404</v>
      </c>
      <c r="B33" t="s">
        <v>1321</v>
      </c>
    </row>
    <row r="34" spans="1:2">
      <c r="A34" s="1" t="s">
        <v>1405</v>
      </c>
      <c r="B34" t="s">
        <v>1322</v>
      </c>
    </row>
    <row r="35" spans="1:2">
      <c r="A35" s="1" t="s">
        <v>1406</v>
      </c>
      <c r="B35" t="s">
        <v>1323</v>
      </c>
    </row>
    <row r="36" spans="1:2">
      <c r="A36" s="1" t="s">
        <v>1407</v>
      </c>
      <c r="B36" t="s">
        <v>1324</v>
      </c>
    </row>
    <row r="37" spans="1:2">
      <c r="A37" s="1" t="s">
        <v>1408</v>
      </c>
      <c r="B37" t="s">
        <v>1325</v>
      </c>
    </row>
    <row r="38" spans="1:2">
      <c r="A38" s="1" t="s">
        <v>1409</v>
      </c>
      <c r="B38" t="s">
        <v>1326</v>
      </c>
    </row>
    <row r="39" spans="1:2">
      <c r="A39" s="1" t="s">
        <v>1410</v>
      </c>
      <c r="B39" t="s">
        <v>1327</v>
      </c>
    </row>
    <row r="40" spans="1:2">
      <c r="A40" s="1" t="s">
        <v>1411</v>
      </c>
      <c r="B40" t="s">
        <v>1583</v>
      </c>
    </row>
    <row r="41" spans="1:2">
      <c r="A41" s="1" t="s">
        <v>1412</v>
      </c>
      <c r="B41" t="s">
        <v>1328</v>
      </c>
    </row>
    <row r="42" spans="1:2">
      <c r="A42" s="1" t="s">
        <v>1413</v>
      </c>
      <c r="B42" t="s">
        <v>1329</v>
      </c>
    </row>
    <row r="43" spans="1:2">
      <c r="A43" s="1" t="s">
        <v>1414</v>
      </c>
      <c r="B43" t="s">
        <v>1330</v>
      </c>
    </row>
    <row r="44" spans="1:2">
      <c r="A44" s="1" t="s">
        <v>1415</v>
      </c>
      <c r="B44" t="s">
        <v>1331</v>
      </c>
    </row>
    <row r="45" spans="1:2">
      <c r="A45" s="1" t="s">
        <v>1416</v>
      </c>
      <c r="B45" t="s">
        <v>1332</v>
      </c>
    </row>
    <row r="46" spans="1:2">
      <c r="A46" s="1" t="s">
        <v>1417</v>
      </c>
      <c r="B46" t="s">
        <v>1333</v>
      </c>
    </row>
    <row r="47" spans="1:2">
      <c r="A47" s="1" t="s">
        <v>1418</v>
      </c>
      <c r="B47" t="s">
        <v>1334</v>
      </c>
    </row>
    <row r="48" spans="1:2">
      <c r="A48" s="1" t="s">
        <v>1419</v>
      </c>
      <c r="B48" t="s">
        <v>1335</v>
      </c>
    </row>
    <row r="49" spans="1:2">
      <c r="A49" s="1" t="s">
        <v>1420</v>
      </c>
      <c r="B49" t="s">
        <v>1485</v>
      </c>
    </row>
    <row r="50" spans="1:2">
      <c r="A50" s="1" t="s">
        <v>1421</v>
      </c>
      <c r="B50" t="s">
        <v>1336</v>
      </c>
    </row>
    <row r="51" spans="1:2">
      <c r="A51" s="1" t="s">
        <v>1422</v>
      </c>
      <c r="B51" t="s">
        <v>1337</v>
      </c>
    </row>
    <row r="52" spans="1:2">
      <c r="A52" s="1" t="s">
        <v>1653</v>
      </c>
      <c r="B52" t="s">
        <v>1654</v>
      </c>
    </row>
    <row r="53" spans="1:2">
      <c r="A53" s="1" t="s">
        <v>1423</v>
      </c>
      <c r="B53" t="s">
        <v>1338</v>
      </c>
    </row>
    <row r="54" spans="1:2">
      <c r="A54" s="1" t="s">
        <v>1424</v>
      </c>
      <c r="B54" t="s">
        <v>1339</v>
      </c>
    </row>
    <row r="55" spans="1:2">
      <c r="A55" s="1" t="s">
        <v>1425</v>
      </c>
      <c r="B55" t="s">
        <v>1340</v>
      </c>
    </row>
    <row r="56" spans="1:2">
      <c r="A56" s="1" t="s">
        <v>1426</v>
      </c>
      <c r="B56" t="s">
        <v>1700</v>
      </c>
    </row>
    <row r="57" spans="1:2">
      <c r="A57" s="1" t="s">
        <v>1427</v>
      </c>
      <c r="B57" t="s">
        <v>1341</v>
      </c>
    </row>
    <row r="58" spans="1:2">
      <c r="A58" s="1" t="s">
        <v>1428</v>
      </c>
      <c r="B58" t="s">
        <v>1342</v>
      </c>
    </row>
    <row r="59" spans="1:2">
      <c r="A59" s="1" t="s">
        <v>1429</v>
      </c>
      <c r="B59" t="s">
        <v>1343</v>
      </c>
    </row>
    <row r="60" spans="1:2">
      <c r="A60" s="1" t="s">
        <v>1430</v>
      </c>
      <c r="B60" t="s">
        <v>1344</v>
      </c>
    </row>
    <row r="61" spans="1:2">
      <c r="A61" s="1" t="s">
        <v>1431</v>
      </c>
      <c r="B61" t="s">
        <v>1345</v>
      </c>
    </row>
    <row r="62" spans="1:2">
      <c r="A62" s="1" t="s">
        <v>1432</v>
      </c>
      <c r="B62" t="s">
        <v>1346</v>
      </c>
    </row>
    <row r="63" spans="1:2">
      <c r="A63" s="1" t="s">
        <v>1433</v>
      </c>
      <c r="B63" t="s">
        <v>1347</v>
      </c>
    </row>
    <row r="64" spans="1:2">
      <c r="A64" s="1" t="s">
        <v>1434</v>
      </c>
      <c r="B64" t="s">
        <v>1348</v>
      </c>
    </row>
    <row r="65" spans="1:2">
      <c r="A65" s="1" t="s">
        <v>1435</v>
      </c>
      <c r="B65" t="s">
        <v>1349</v>
      </c>
    </row>
    <row r="66" spans="1:2">
      <c r="A66" s="1" t="s">
        <v>1436</v>
      </c>
      <c r="B66" t="s">
        <v>1350</v>
      </c>
    </row>
    <row r="67" spans="1:2">
      <c r="A67" s="1" t="s">
        <v>1437</v>
      </c>
      <c r="B67" t="s">
        <v>1701</v>
      </c>
    </row>
    <row r="68" spans="1:2">
      <c r="A68" s="1" t="s">
        <v>1438</v>
      </c>
      <c r="B68" t="s">
        <v>1584</v>
      </c>
    </row>
    <row r="69" spans="1:2">
      <c r="A69" s="1" t="s">
        <v>1486</v>
      </c>
      <c r="B69" t="s">
        <v>1351</v>
      </c>
    </row>
    <row r="70" spans="1:2">
      <c r="A70" s="1" t="s">
        <v>1439</v>
      </c>
      <c r="B70" t="s">
        <v>1352</v>
      </c>
    </row>
    <row r="71" spans="1:2">
      <c r="A71" s="1" t="s">
        <v>1440</v>
      </c>
      <c r="B71" t="s">
        <v>1353</v>
      </c>
    </row>
    <row r="72" spans="1:2">
      <c r="A72" s="1" t="s">
        <v>1441</v>
      </c>
      <c r="B72" t="s">
        <v>1354</v>
      </c>
    </row>
    <row r="73" spans="1:2">
      <c r="A73" s="1" t="s">
        <v>1442</v>
      </c>
      <c r="B73" t="s">
        <v>1355</v>
      </c>
    </row>
    <row r="74" spans="1:2">
      <c r="A74" s="1" t="s">
        <v>1443</v>
      </c>
      <c r="B74" t="s">
        <v>1356</v>
      </c>
    </row>
    <row r="75" spans="1:2">
      <c r="A75" s="1" t="s">
        <v>1444</v>
      </c>
      <c r="B75" t="s">
        <v>1357</v>
      </c>
    </row>
    <row r="76" spans="1:2">
      <c r="A76" s="1" t="s">
        <v>1445</v>
      </c>
      <c r="B76" t="s">
        <v>1358</v>
      </c>
    </row>
    <row r="77" spans="1:2">
      <c r="A77" s="1" t="s">
        <v>1446</v>
      </c>
      <c r="B77" t="s">
        <v>1702</v>
      </c>
    </row>
    <row r="78" spans="1:2">
      <c r="A78" s="1" t="s">
        <v>1447</v>
      </c>
      <c r="B78" t="s">
        <v>1703</v>
      </c>
    </row>
    <row r="79" spans="1:2">
      <c r="A79" s="1" t="s">
        <v>1448</v>
      </c>
      <c r="B79" t="s">
        <v>1359</v>
      </c>
    </row>
    <row r="80" spans="1:2">
      <c r="A80" s="1" t="s">
        <v>1449</v>
      </c>
      <c r="B80" t="s">
        <v>1360</v>
      </c>
    </row>
    <row r="81" spans="1:2">
      <c r="A81" s="1" t="s">
        <v>1450</v>
      </c>
      <c r="B81" t="s">
        <v>1361</v>
      </c>
    </row>
    <row r="82" spans="1:2">
      <c r="A82" s="1" t="s">
        <v>1451</v>
      </c>
      <c r="B82" t="s">
        <v>1362</v>
      </c>
    </row>
    <row r="83" spans="1:2">
      <c r="A83" s="1" t="s">
        <v>1452</v>
      </c>
      <c r="B83" t="s">
        <v>1363</v>
      </c>
    </row>
    <row r="84" spans="1:2">
      <c r="A84" s="1" t="s">
        <v>1453</v>
      </c>
      <c r="B84" t="s">
        <v>1364</v>
      </c>
    </row>
    <row r="85" spans="1:2">
      <c r="A85" s="1" t="s">
        <v>1454</v>
      </c>
      <c r="B85" t="s">
        <v>1365</v>
      </c>
    </row>
    <row r="86" spans="1:2">
      <c r="A86" s="1" t="s">
        <v>1455</v>
      </c>
      <c r="B86" t="s">
        <v>1366</v>
      </c>
    </row>
    <row r="87" spans="1:2">
      <c r="A87" s="1" t="s">
        <v>1456</v>
      </c>
      <c r="B87" t="s">
        <v>1367</v>
      </c>
    </row>
    <row r="88" spans="1:2">
      <c r="A88" s="1" t="s">
        <v>1457</v>
      </c>
      <c r="B88" t="s">
        <v>1368</v>
      </c>
    </row>
    <row r="89" spans="1:2">
      <c r="A89" s="1" t="s">
        <v>1458</v>
      </c>
      <c r="B89" t="s">
        <v>1369</v>
      </c>
    </row>
    <row r="90" spans="1:2">
      <c r="A90" s="1" t="s">
        <v>1459</v>
      </c>
      <c r="B90" t="s">
        <v>1370</v>
      </c>
    </row>
    <row r="91" spans="1:2">
      <c r="A91" s="1" t="s">
        <v>1460</v>
      </c>
      <c r="B91" t="s">
        <v>1371</v>
      </c>
    </row>
    <row r="92" spans="1:2">
      <c r="A92" s="1" t="s">
        <v>1461</v>
      </c>
      <c r="B92" t="s">
        <v>1372</v>
      </c>
    </row>
    <row r="93" spans="1:2">
      <c r="A93" s="1" t="s">
        <v>1462</v>
      </c>
      <c r="B93" t="s">
        <v>1373</v>
      </c>
    </row>
    <row r="94" spans="1:2">
      <c r="A94" s="1" t="s">
        <v>1463</v>
      </c>
      <c r="B94" t="s">
        <v>1704</v>
      </c>
    </row>
    <row r="95" spans="1:2">
      <c r="A95" s="1" t="s">
        <v>1464</v>
      </c>
      <c r="B95" t="s">
        <v>1374</v>
      </c>
    </row>
    <row r="96" spans="1:2">
      <c r="A96" s="1" t="s">
        <v>1465</v>
      </c>
      <c r="B96" t="s">
        <v>1375</v>
      </c>
    </row>
    <row r="97" spans="1:2">
      <c r="A97" s="1" t="s">
        <v>1466</v>
      </c>
      <c r="B97" t="s">
        <v>1376</v>
      </c>
    </row>
    <row r="98" spans="1:2">
      <c r="A98" s="1" t="s">
        <v>1467</v>
      </c>
      <c r="B98" t="s">
        <v>1377</v>
      </c>
    </row>
    <row r="99" spans="1:2">
      <c r="A99" s="1" t="s">
        <v>1468</v>
      </c>
      <c r="B99" t="s">
        <v>1378</v>
      </c>
    </row>
    <row r="100" spans="1:2">
      <c r="A100" s="1" t="s">
        <v>1469</v>
      </c>
      <c r="B100" t="s">
        <v>1379</v>
      </c>
    </row>
    <row r="101" spans="1:2">
      <c r="A101" s="1" t="s">
        <v>1470</v>
      </c>
      <c r="B101" t="s">
        <v>1705</v>
      </c>
    </row>
    <row r="102" spans="1:2">
      <c r="A102" s="1" t="s">
        <v>1471</v>
      </c>
      <c r="B102" t="s">
        <v>1380</v>
      </c>
    </row>
    <row r="103" spans="1:2">
      <c r="A103" s="1" t="s">
        <v>1487</v>
      </c>
      <c r="B103" t="s">
        <v>1381</v>
      </c>
    </row>
    <row r="104" spans="1:2">
      <c r="A104" s="1" t="s">
        <v>1472</v>
      </c>
      <c r="B104" t="s">
        <v>1382</v>
      </c>
    </row>
    <row r="105" spans="1:2">
      <c r="A105" s="1" t="s">
        <v>1473</v>
      </c>
      <c r="B105" t="s">
        <v>1383</v>
      </c>
    </row>
    <row r="106" spans="1:2">
      <c r="A106" s="1" t="s">
        <v>1474</v>
      </c>
      <c r="B106" t="s">
        <v>1384</v>
      </c>
    </row>
    <row r="107" spans="1:2">
      <c r="A107" s="1" t="s">
        <v>1475</v>
      </c>
      <c r="B107" t="s">
        <v>1385</v>
      </c>
    </row>
    <row r="108" spans="1:2">
      <c r="A108" s="1" t="s">
        <v>1476</v>
      </c>
      <c r="B108" t="s">
        <v>1386</v>
      </c>
    </row>
    <row r="109" spans="1:2">
      <c r="A109" s="1" t="s">
        <v>1477</v>
      </c>
      <c r="B109" t="s">
        <v>1387</v>
      </c>
    </row>
    <row r="110" spans="1:2">
      <c r="A110" s="1" t="s">
        <v>1478</v>
      </c>
      <c r="B110" t="s">
        <v>1388</v>
      </c>
    </row>
    <row r="111" spans="1:2">
      <c r="A111" s="1" t="s">
        <v>1479</v>
      </c>
      <c r="B111" t="s">
        <v>1500</v>
      </c>
    </row>
    <row r="112" spans="1:2">
      <c r="A112" s="1" t="s">
        <v>1501</v>
      </c>
      <c r="B112" t="s">
        <v>1502</v>
      </c>
    </row>
    <row r="113" spans="1:2">
      <c r="A113" s="1" t="s">
        <v>1503</v>
      </c>
      <c r="B113" t="s">
        <v>1504</v>
      </c>
    </row>
    <row r="114" spans="1:2">
      <c r="A114" s="1" t="s">
        <v>1505</v>
      </c>
      <c r="B114" t="s">
        <v>1506</v>
      </c>
    </row>
    <row r="115" spans="1:2">
      <c r="A115" s="1" t="s">
        <v>1507</v>
      </c>
      <c r="B115" t="s">
        <v>1508</v>
      </c>
    </row>
    <row r="116" spans="1:2">
      <c r="A116" s="1" t="s">
        <v>1509</v>
      </c>
      <c r="B116" t="s">
        <v>1510</v>
      </c>
    </row>
    <row r="117" spans="1:2">
      <c r="A117" s="1" t="s">
        <v>1511</v>
      </c>
      <c r="B117" t="s">
        <v>1512</v>
      </c>
    </row>
    <row r="118" spans="1:2">
      <c r="A118" s="1" t="s">
        <v>1513</v>
      </c>
      <c r="B118" t="s">
        <v>1514</v>
      </c>
    </row>
    <row r="119" spans="1:2">
      <c r="A119" s="1" t="s">
        <v>1515</v>
      </c>
      <c r="B119" t="s">
        <v>1516</v>
      </c>
    </row>
    <row r="120" spans="1:2">
      <c r="A120" s="1" t="s">
        <v>1517</v>
      </c>
      <c r="B120" t="s">
        <v>1518</v>
      </c>
    </row>
    <row r="121" spans="1:2">
      <c r="A121" s="1" t="s">
        <v>1519</v>
      </c>
      <c r="B121" t="s">
        <v>1520</v>
      </c>
    </row>
    <row r="122" spans="1:2">
      <c r="A122" s="1" t="s">
        <v>1521</v>
      </c>
      <c r="B122" t="s">
        <v>1522</v>
      </c>
    </row>
    <row r="123" spans="1:2">
      <c r="A123" s="1" t="s">
        <v>1523</v>
      </c>
      <c r="B123" t="s">
        <v>1524</v>
      </c>
    </row>
    <row r="124" spans="1:2">
      <c r="A124" s="1" t="s">
        <v>1525</v>
      </c>
      <c r="B124" t="s">
        <v>1585</v>
      </c>
    </row>
    <row r="125" spans="1:2">
      <c r="A125" s="1" t="s">
        <v>1526</v>
      </c>
      <c r="B125" t="s">
        <v>1527</v>
      </c>
    </row>
    <row r="126" spans="1:2">
      <c r="A126" s="1" t="s">
        <v>1528</v>
      </c>
      <c r="B126" t="s">
        <v>1529</v>
      </c>
    </row>
    <row r="127" spans="1:2">
      <c r="A127" s="1" t="s">
        <v>1530</v>
      </c>
      <c r="B127" t="s">
        <v>1531</v>
      </c>
    </row>
    <row r="128" spans="1:2">
      <c r="A128" s="1" t="s">
        <v>1532</v>
      </c>
      <c r="B128" t="s">
        <v>1533</v>
      </c>
    </row>
    <row r="129" spans="1:2">
      <c r="A129" s="1" t="s">
        <v>1534</v>
      </c>
      <c r="B129" t="s">
        <v>1535</v>
      </c>
    </row>
    <row r="130" spans="1:2">
      <c r="A130" s="1" t="s">
        <v>1536</v>
      </c>
      <c r="B130" t="s">
        <v>1537</v>
      </c>
    </row>
    <row r="131" spans="1:2">
      <c r="A131" s="1" t="s">
        <v>1538</v>
      </c>
      <c r="B131" t="s">
        <v>1539</v>
      </c>
    </row>
    <row r="132" spans="1:2">
      <c r="A132" s="1" t="s">
        <v>1540</v>
      </c>
      <c r="B132" t="s">
        <v>1541</v>
      </c>
    </row>
    <row r="133" spans="1:2">
      <c r="A133" s="1" t="s">
        <v>1542</v>
      </c>
      <c r="B133" t="s">
        <v>1543</v>
      </c>
    </row>
    <row r="134" spans="1:2">
      <c r="A134" s="1" t="s">
        <v>1544</v>
      </c>
      <c r="B134" t="s">
        <v>1545</v>
      </c>
    </row>
    <row r="135" spans="1:2">
      <c r="A135" s="1" t="s">
        <v>1546</v>
      </c>
      <c r="B135" t="s">
        <v>1547</v>
      </c>
    </row>
    <row r="136" spans="1:2">
      <c r="A136" s="1" t="s">
        <v>1548</v>
      </c>
      <c r="B136" t="s">
        <v>1549</v>
      </c>
    </row>
    <row r="137" spans="1:2">
      <c r="A137" s="1" t="s">
        <v>1550</v>
      </c>
      <c r="B137" t="s">
        <v>1551</v>
      </c>
    </row>
    <row r="138" spans="1:2">
      <c r="A138" s="1" t="s">
        <v>1578</v>
      </c>
      <c r="B138" t="s">
        <v>1579</v>
      </c>
    </row>
    <row r="139" spans="1:2">
      <c r="A139" s="1" t="s">
        <v>1580</v>
      </c>
      <c r="B139" t="s">
        <v>1581</v>
      </c>
    </row>
    <row r="140" spans="1:2">
      <c r="A140" s="1" t="s">
        <v>1706</v>
      </c>
      <c r="B140" t="s">
        <v>1707</v>
      </c>
    </row>
    <row r="141" spans="1:2">
      <c r="A141" s="1" t="s">
        <v>1708</v>
      </c>
      <c r="B141" t="s">
        <v>1709</v>
      </c>
    </row>
    <row r="142" spans="1:2">
      <c r="A142" s="1" t="s">
        <v>1710</v>
      </c>
      <c r="B142" t="s">
        <v>1711</v>
      </c>
    </row>
    <row r="143" spans="1:2">
      <c r="A143" s="1" t="s">
        <v>1712</v>
      </c>
      <c r="B143" t="s">
        <v>1713</v>
      </c>
    </row>
    <row r="144" spans="1:2">
      <c r="A144" s="1" t="s">
        <v>1714</v>
      </c>
      <c r="B144" t="s">
        <v>1715</v>
      </c>
    </row>
    <row r="145" spans="1:2">
      <c r="A145" s="1" t="s">
        <v>1716</v>
      </c>
      <c r="B145" t="s">
        <v>1717</v>
      </c>
    </row>
    <row r="146" spans="1:2">
      <c r="A146" s="1" t="s">
        <v>1718</v>
      </c>
      <c r="B146" t="s">
        <v>1719</v>
      </c>
    </row>
    <row r="147" spans="1:2">
      <c r="A147" s="1" t="s">
        <v>1720</v>
      </c>
      <c r="B147" t="s">
        <v>1721</v>
      </c>
    </row>
    <row r="148" spans="1:2">
      <c r="A148" s="1" t="s">
        <v>1722</v>
      </c>
      <c r="B148" t="s">
        <v>1723</v>
      </c>
    </row>
    <row r="149" spans="1:2">
      <c r="A149" s="1" t="s">
        <v>1724</v>
      </c>
      <c r="B149" t="s">
        <v>1725</v>
      </c>
    </row>
    <row r="150" spans="1:2">
      <c r="A150" s="1" t="s">
        <v>1726</v>
      </c>
      <c r="B150" t="s">
        <v>1727</v>
      </c>
    </row>
    <row r="151" spans="1:2">
      <c r="A151" s="1" t="s">
        <v>1728</v>
      </c>
      <c r="B151" t="s">
        <v>1729</v>
      </c>
    </row>
    <row r="152" spans="1:2">
      <c r="A152" s="1" t="s">
        <v>1730</v>
      </c>
      <c r="B152" t="s">
        <v>1731</v>
      </c>
    </row>
    <row r="153" spans="1:2">
      <c r="A153" s="1" t="s">
        <v>1732</v>
      </c>
      <c r="B153" t="s">
        <v>1733</v>
      </c>
    </row>
    <row r="154" spans="1:2">
      <c r="A154" s="1" t="s">
        <v>1734</v>
      </c>
      <c r="B154" t="s">
        <v>1582</v>
      </c>
    </row>
    <row r="155" spans="1:2">
      <c r="A155" s="1" t="s">
        <v>1735</v>
      </c>
      <c r="B155" t="s">
        <v>1736</v>
      </c>
    </row>
    <row r="156" spans="1:2">
      <c r="A156" s="1" t="s">
        <v>1737</v>
      </c>
      <c r="B156" t="s">
        <v>1738</v>
      </c>
    </row>
    <row r="157" spans="1:2">
      <c r="A157" s="1" t="s">
        <v>1739</v>
      </c>
      <c r="B157" t="s">
        <v>1740</v>
      </c>
    </row>
    <row r="158" spans="1:2">
      <c r="A158" s="1" t="s">
        <v>1741</v>
      </c>
      <c r="B158" t="s">
        <v>1742</v>
      </c>
    </row>
    <row r="159" spans="1:2">
      <c r="A159" s="1" t="s">
        <v>1743</v>
      </c>
      <c r="B159" t="s">
        <v>1744</v>
      </c>
    </row>
    <row r="160" spans="1:2">
      <c r="A160" s="1" t="s">
        <v>1745</v>
      </c>
      <c r="B160" t="s">
        <v>1746</v>
      </c>
    </row>
    <row r="161" spans="1:2">
      <c r="A161" s="1" t="s">
        <v>1747</v>
      </c>
      <c r="B161" t="s">
        <v>1748</v>
      </c>
    </row>
    <row r="162" spans="1:2">
      <c r="A162" s="1" t="s">
        <v>1749</v>
      </c>
      <c r="B162" t="s">
        <v>1750</v>
      </c>
    </row>
    <row r="163" spans="1:2">
      <c r="A163" s="1" t="s">
        <v>1751</v>
      </c>
      <c r="B163" t="s">
        <v>1752</v>
      </c>
    </row>
    <row r="164" spans="1:2">
      <c r="A164" s="1" t="s">
        <v>1753</v>
      </c>
      <c r="B164" t="s">
        <v>1754</v>
      </c>
    </row>
    <row r="165" spans="1:2">
      <c r="A165" s="1" t="s">
        <v>1755</v>
      </c>
      <c r="B165" t="s">
        <v>1756</v>
      </c>
    </row>
    <row r="166" spans="1:2">
      <c r="A166" s="1" t="s">
        <v>1757</v>
      </c>
      <c r="B166" t="s">
        <v>1758</v>
      </c>
    </row>
    <row r="167" spans="1:2">
      <c r="A167" s="1" t="s">
        <v>1759</v>
      </c>
      <c r="B167" t="s">
        <v>1760</v>
      </c>
    </row>
    <row r="168" spans="1:2">
      <c r="A168" s="1" t="s">
        <v>1761</v>
      </c>
      <c r="B168" t="s">
        <v>1762</v>
      </c>
    </row>
    <row r="169" spans="1:2">
      <c r="A169" s="1" t="s">
        <v>1763</v>
      </c>
      <c r="B169" t="s">
        <v>1764</v>
      </c>
    </row>
    <row r="170" spans="1:2">
      <c r="A170" s="1" t="s">
        <v>1765</v>
      </c>
      <c r="B170" t="s">
        <v>1766</v>
      </c>
    </row>
    <row r="171" spans="1:2">
      <c r="A171" s="1" t="s">
        <v>1767</v>
      </c>
      <c r="B171" t="s">
        <v>1768</v>
      </c>
    </row>
    <row r="172" spans="1:2">
      <c r="A172" s="1" t="s">
        <v>1769</v>
      </c>
      <c r="B172" t="s">
        <v>1770</v>
      </c>
    </row>
    <row r="173" spans="1:2">
      <c r="A173" s="1" t="s">
        <v>1771</v>
      </c>
      <c r="B173" t="s">
        <v>1772</v>
      </c>
    </row>
    <row r="174" spans="1:2">
      <c r="A174" s="1" t="s">
        <v>1773</v>
      </c>
      <c r="B174" t="s">
        <v>1774</v>
      </c>
    </row>
    <row r="175" spans="1:2">
      <c r="A175" s="1" t="s">
        <v>1775</v>
      </c>
      <c r="B175" t="s">
        <v>1776</v>
      </c>
    </row>
    <row r="176" spans="1:2">
      <c r="A176" s="1" t="s">
        <v>1777</v>
      </c>
      <c r="B176" t="s">
        <v>1778</v>
      </c>
    </row>
    <row r="177" spans="1:2">
      <c r="A177" s="1" t="s">
        <v>1779</v>
      </c>
      <c r="B177" t="s">
        <v>1780</v>
      </c>
    </row>
    <row r="178" spans="1:2">
      <c r="A178" s="1" t="s">
        <v>1781</v>
      </c>
      <c r="B178" t="s">
        <v>1782</v>
      </c>
    </row>
    <row r="179" spans="1:2">
      <c r="A179" s="1" t="s">
        <v>1783</v>
      </c>
      <c r="B179" t="s">
        <v>1784</v>
      </c>
    </row>
    <row r="180" spans="1:2">
      <c r="A180" s="1" t="s">
        <v>1785</v>
      </c>
      <c r="B180" t="s">
        <v>1786</v>
      </c>
    </row>
    <row r="181" spans="1:2">
      <c r="A181" s="1" t="s">
        <v>1787</v>
      </c>
      <c r="B181" t="s">
        <v>1788</v>
      </c>
    </row>
    <row r="182" spans="1:2">
      <c r="A182" s="1" t="s">
        <v>1789</v>
      </c>
      <c r="B182" t="s">
        <v>1790</v>
      </c>
    </row>
    <row r="183" spans="1:2">
      <c r="A183" s="1" t="s">
        <v>1791</v>
      </c>
      <c r="B183" t="s">
        <v>1792</v>
      </c>
    </row>
    <row r="184" spans="1:2">
      <c r="A184" s="1" t="s">
        <v>1793</v>
      </c>
      <c r="B184" t="s">
        <v>1794</v>
      </c>
    </row>
    <row r="185" spans="1:2">
      <c r="A185" s="1" t="s">
        <v>1795</v>
      </c>
      <c r="B185" t="s">
        <v>1796</v>
      </c>
    </row>
    <row r="186" spans="1:2">
      <c r="A186" s="1" t="s">
        <v>1797</v>
      </c>
      <c r="B186" t="s">
        <v>1798</v>
      </c>
    </row>
    <row r="187" spans="1:2">
      <c r="A187" s="1" t="s">
        <v>1799</v>
      </c>
      <c r="B187" t="s">
        <v>1800</v>
      </c>
    </row>
    <row r="188" spans="1:2">
      <c r="A188" s="1" t="s">
        <v>1801</v>
      </c>
      <c r="B188" t="s">
        <v>1802</v>
      </c>
    </row>
    <row r="189" spans="1:2">
      <c r="A189" s="1" t="s">
        <v>1803</v>
      </c>
      <c r="B189" t="s">
        <v>1804</v>
      </c>
    </row>
    <row r="190" spans="1:2">
      <c r="A190" s="1" t="s">
        <v>1805</v>
      </c>
      <c r="B190" t="s">
        <v>1806</v>
      </c>
    </row>
    <row r="191" spans="1:2">
      <c r="A191" s="1" t="s">
        <v>1807</v>
      </c>
      <c r="B191" t="s">
        <v>1808</v>
      </c>
    </row>
    <row r="192" spans="1:2">
      <c r="A192" s="1" t="s">
        <v>1809</v>
      </c>
      <c r="B192" t="s">
        <v>1810</v>
      </c>
    </row>
    <row r="193" spans="1:2">
      <c r="A193" s="1" t="s">
        <v>1811</v>
      </c>
      <c r="B193" t="s">
        <v>1812</v>
      </c>
    </row>
    <row r="194" spans="1:2">
      <c r="A194" s="1" t="s">
        <v>1813</v>
      </c>
      <c r="B194" t="s">
        <v>1814</v>
      </c>
    </row>
    <row r="195" spans="1:2">
      <c r="A195" s="1" t="s">
        <v>1815</v>
      </c>
      <c r="B195" t="s">
        <v>1816</v>
      </c>
    </row>
    <row r="196" spans="1:2">
      <c r="A196" s="1" t="s">
        <v>1817</v>
      </c>
      <c r="B196" t="s">
        <v>1818</v>
      </c>
    </row>
    <row r="197" spans="1:2">
      <c r="A197" s="1" t="s">
        <v>1819</v>
      </c>
      <c r="B197" t="s">
        <v>1820</v>
      </c>
    </row>
    <row r="198" spans="1:2">
      <c r="A198" s="1" t="s">
        <v>1821</v>
      </c>
      <c r="B198" t="s">
        <v>1822</v>
      </c>
    </row>
    <row r="199" spans="1:2">
      <c r="A199" s="1" t="s">
        <v>1823</v>
      </c>
      <c r="B199" t="s">
        <v>1824</v>
      </c>
    </row>
    <row r="200" spans="1:2">
      <c r="A200" s="1" t="s">
        <v>1825</v>
      </c>
      <c r="B200" t="s">
        <v>1826</v>
      </c>
    </row>
    <row r="201" spans="1:2">
      <c r="A201" s="1" t="s">
        <v>1827</v>
      </c>
      <c r="B201" t="s">
        <v>1828</v>
      </c>
    </row>
    <row r="202" spans="1:2">
      <c r="A202" s="1" t="s">
        <v>1829</v>
      </c>
      <c r="B202" t="s">
        <v>1830</v>
      </c>
    </row>
    <row r="203" spans="1:2">
      <c r="A203" s="1" t="s">
        <v>1831</v>
      </c>
      <c r="B203" t="s">
        <v>1832</v>
      </c>
    </row>
    <row r="204" spans="1:2">
      <c r="A204" s="1" t="s">
        <v>1833</v>
      </c>
      <c r="B204" t="s">
        <v>1834</v>
      </c>
    </row>
  </sheetData>
  <sheetProtection sheet="1" objects="1" scenarios="1"/>
  <phoneticPr fontId="3"/>
  <pageMargins left="0.75" right="0.75" top="1" bottom="1" header="0.51200000000000001" footer="0.5120000000000000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88"/>
  <sheetViews>
    <sheetView showGridLines="0" topLeftCell="A16" zoomScaleNormal="100" workbookViewId="0">
      <selection activeCell="H28" sqref="H28:L28"/>
    </sheetView>
  </sheetViews>
  <sheetFormatPr defaultColWidth="9" defaultRowHeight="12.9"/>
  <cols>
    <col min="1" max="1" width="17" style="75" customWidth="1"/>
    <col min="2" max="2" width="21" style="41" customWidth="1"/>
    <col min="3" max="3" width="3.1015625" style="75" customWidth="1"/>
    <col min="4" max="4" width="8.68359375" style="41" customWidth="1"/>
    <col min="5" max="5" width="3.7890625" style="75" customWidth="1"/>
    <col min="6" max="8" width="9.5234375" style="41" customWidth="1"/>
    <col min="9" max="9" width="9" style="41"/>
    <col min="10" max="10" width="13.3125" style="41" customWidth="1"/>
    <col min="11" max="11" width="10.68359375" style="41" customWidth="1"/>
    <col min="12" max="12" width="25.41796875" style="76" customWidth="1"/>
    <col min="13" max="14" width="10.89453125" style="43" customWidth="1"/>
    <col min="15" max="15" width="3" style="194" hidden="1" customWidth="1"/>
    <col min="16" max="16" width="3.1015625" style="194" hidden="1" customWidth="1"/>
    <col min="17" max="17" width="9" style="44"/>
    <col min="18" max="16384" width="9" style="43"/>
  </cols>
  <sheetData>
    <row r="1" spans="1:17" ht="20.7">
      <c r="A1" s="40" t="s">
        <v>1935</v>
      </c>
      <c r="C1" s="41"/>
      <c r="E1" s="41"/>
      <c r="L1" s="42"/>
      <c r="O1" s="186"/>
      <c r="P1" s="186"/>
    </row>
    <row r="2" spans="1:17" ht="21.6" customHeight="1">
      <c r="A2" s="22" t="s">
        <v>1867</v>
      </c>
      <c r="C2" s="41"/>
      <c r="E2" s="41"/>
      <c r="J2" s="226" t="s">
        <v>1856</v>
      </c>
      <c r="K2" s="26"/>
      <c r="L2" s="45" t="s">
        <v>1866</v>
      </c>
      <c r="M2" s="45" t="s">
        <v>1857</v>
      </c>
      <c r="N2" s="45" t="s">
        <v>1858</v>
      </c>
      <c r="O2" s="186"/>
      <c r="P2" s="186"/>
    </row>
    <row r="3" spans="1:17" s="50" customFormat="1" ht="16.5" customHeight="1">
      <c r="A3" s="46" t="s">
        <v>318</v>
      </c>
      <c r="B3" s="77" t="str">
        <f>IF(特徴的な変化!B3&lt;&gt;"",特徴的な変化!B3,"")</f>
        <v/>
      </c>
      <c r="C3" s="14" t="str">
        <f>IF(特徴的な変化!$C$3="→サイト番号を入力してください","→先に「特徴的な変化」シートの入力をお願いします！","")</f>
        <v>→先に「特徴的な変化」シートの入力をお願いします！</v>
      </c>
      <c r="D3" s="48"/>
      <c r="E3" s="48"/>
      <c r="F3" s="48"/>
      <c r="G3" s="48"/>
      <c r="H3" s="48"/>
      <c r="I3" s="49"/>
      <c r="J3" s="226"/>
      <c r="K3" s="30" t="s">
        <v>1852</v>
      </c>
      <c r="L3" s="150" t="str">
        <f>IF(COUNTA(B6,B8,B10:B12)=0,"×未入力",IF(AND(B13&lt;&gt;"",COUNTA(B3,B6,B8,B10:B12,B14)=7),"○完了","△入力中"))</f>
        <v>×未入力</v>
      </c>
      <c r="M3" s="150" t="str">
        <f>IF(COUNTA(A20,C20:F20)=0,"×未入力",IF(O19&gt;0,"△入力中","○完了"))</f>
        <v>×未入力</v>
      </c>
      <c r="N3" s="150" t="str">
        <f>IF(COUNTA($A39:$L39)=0,"×未入力",IF(OR($P$38&gt;0,$A$35&lt;&gt;""),"△入力中","○完了"))</f>
        <v>×未入力</v>
      </c>
      <c r="O3" s="186"/>
      <c r="P3" s="186"/>
      <c r="Q3" s="44"/>
    </row>
    <row r="4" spans="1:17" s="50" customFormat="1" ht="16.5" customHeight="1">
      <c r="A4" s="46" t="s">
        <v>1152</v>
      </c>
      <c r="B4" s="78" t="str">
        <f>IF(特徴的な変化!B4&lt;&gt;"",特徴的な変化!B4,"")</f>
        <v/>
      </c>
      <c r="C4" s="51"/>
      <c r="D4" s="48"/>
      <c r="E4" s="48"/>
      <c r="F4" s="48"/>
      <c r="G4" s="48"/>
      <c r="J4" s="227"/>
      <c r="K4" s="227"/>
      <c r="L4" s="227"/>
      <c r="M4" s="227"/>
      <c r="N4" s="227"/>
      <c r="O4" s="186"/>
      <c r="P4" s="186"/>
      <c r="Q4" s="44"/>
    </row>
    <row r="5" spans="1:17" s="50" customFormat="1" ht="24" customHeight="1">
      <c r="A5" s="228" t="s">
        <v>1866</v>
      </c>
      <c r="B5" s="228"/>
      <c r="C5" s="52"/>
      <c r="D5" s="52"/>
      <c r="E5" s="52"/>
      <c r="F5" s="52"/>
      <c r="G5" s="52"/>
      <c r="O5" s="186"/>
      <c r="P5" s="186"/>
      <c r="Q5" s="44"/>
    </row>
    <row r="6" spans="1:17" s="50" customFormat="1" ht="12.3">
      <c r="A6" s="46" t="s">
        <v>1870</v>
      </c>
      <c r="B6" s="53"/>
      <c r="C6" s="52"/>
      <c r="D6" s="52"/>
      <c r="E6" s="52"/>
      <c r="F6" s="52"/>
      <c r="G6" s="52"/>
      <c r="H6" s="52"/>
      <c r="K6" s="49"/>
      <c r="L6" s="54"/>
      <c r="O6" s="186"/>
      <c r="P6" s="186"/>
      <c r="Q6" s="44"/>
    </row>
    <row r="7" spans="1:17" s="50" customFormat="1" ht="12.3">
      <c r="A7" s="55" t="s">
        <v>692</v>
      </c>
      <c r="B7" s="229"/>
      <c r="C7" s="230"/>
      <c r="D7" s="230"/>
      <c r="E7" s="230"/>
      <c r="F7" s="230"/>
      <c r="G7" s="230"/>
      <c r="H7" s="230"/>
      <c r="I7" s="230"/>
      <c r="J7" s="230"/>
      <c r="K7" s="231"/>
      <c r="L7" s="52"/>
      <c r="O7" s="186"/>
      <c r="P7" s="186"/>
      <c r="Q7" s="44"/>
    </row>
    <row r="8" spans="1:17" s="50" customFormat="1" ht="12.3">
      <c r="A8" s="46" t="s">
        <v>1871</v>
      </c>
      <c r="B8" s="56"/>
      <c r="C8" s="52"/>
      <c r="D8" s="52"/>
      <c r="E8" s="52"/>
      <c r="F8" s="52"/>
      <c r="G8" s="52"/>
      <c r="H8" s="52"/>
      <c r="I8" s="49"/>
      <c r="J8" s="49"/>
      <c r="K8" s="49"/>
      <c r="L8" s="54"/>
      <c r="O8" s="186"/>
      <c r="P8" s="186"/>
      <c r="Q8" s="44"/>
    </row>
    <row r="9" spans="1:17" s="50" customFormat="1" ht="6.75" customHeight="1">
      <c r="A9" s="57"/>
      <c r="B9" s="52"/>
      <c r="C9" s="52"/>
      <c r="D9" s="52"/>
      <c r="E9" s="52"/>
      <c r="F9" s="52"/>
      <c r="G9" s="52"/>
      <c r="O9" s="186"/>
      <c r="P9" s="186"/>
      <c r="Q9" s="44"/>
    </row>
    <row r="10" spans="1:17" s="50" customFormat="1" ht="14.25" customHeight="1">
      <c r="A10" s="46" t="s">
        <v>1872</v>
      </c>
      <c r="B10" s="58"/>
      <c r="C10" s="59"/>
      <c r="D10" s="49"/>
      <c r="E10" s="52"/>
      <c r="F10" s="52"/>
      <c r="O10" s="186"/>
      <c r="P10" s="186"/>
      <c r="Q10" s="44"/>
    </row>
    <row r="11" spans="1:17" s="50" customFormat="1" ht="14.25" customHeight="1">
      <c r="A11" s="46" t="s">
        <v>1873</v>
      </c>
      <c r="B11" s="58"/>
      <c r="C11" s="59"/>
      <c r="D11" s="52"/>
      <c r="E11" s="52"/>
      <c r="F11" s="52"/>
      <c r="O11" s="186"/>
      <c r="P11" s="186"/>
      <c r="Q11" s="44"/>
    </row>
    <row r="12" spans="1:17" s="50" customFormat="1" ht="12.3">
      <c r="A12" s="46" t="s">
        <v>1874</v>
      </c>
      <c r="B12" s="58"/>
      <c r="C12" s="60"/>
      <c r="D12" s="52"/>
      <c r="E12" s="52"/>
      <c r="F12" s="52"/>
      <c r="L12" s="61"/>
      <c r="M12" s="61"/>
      <c r="O12" s="186"/>
      <c r="P12" s="186"/>
      <c r="Q12" s="44"/>
    </row>
    <row r="13" spans="1:17" s="50" customFormat="1" ht="12.3">
      <c r="A13" s="46" t="s">
        <v>685</v>
      </c>
      <c r="B13" s="79" t="str">
        <f>IF(特徴的な変化!B6="","",特徴的な変化!B6)</f>
        <v/>
      </c>
      <c r="C13" s="47"/>
      <c r="D13" s="52"/>
      <c r="E13" s="52"/>
      <c r="F13" s="52"/>
      <c r="O13" s="186"/>
      <c r="P13" s="186"/>
      <c r="Q13" s="44"/>
    </row>
    <row r="14" spans="1:17" s="50" customFormat="1" ht="12.3">
      <c r="A14" s="46" t="s">
        <v>689</v>
      </c>
      <c r="B14" s="58">
        <v>4</v>
      </c>
      <c r="C14" s="60"/>
      <c r="D14" s="52"/>
      <c r="O14" s="186"/>
      <c r="P14" s="186"/>
      <c r="Q14" s="44"/>
    </row>
    <row r="15" spans="1:17" s="50" customFormat="1" ht="12.3">
      <c r="A15" s="46" t="s">
        <v>1151</v>
      </c>
      <c r="B15" s="62"/>
      <c r="C15" s="52"/>
      <c r="D15" s="52"/>
      <c r="O15" s="186"/>
      <c r="P15" s="186"/>
      <c r="Q15" s="44"/>
    </row>
    <row r="16" spans="1:17" s="50" customFormat="1" ht="7.5" customHeight="1">
      <c r="A16" s="52"/>
      <c r="B16" s="52"/>
      <c r="C16" s="52"/>
      <c r="D16" s="52"/>
      <c r="E16" s="52"/>
      <c r="F16" s="49"/>
      <c r="G16" s="49"/>
      <c r="H16" s="49"/>
      <c r="I16" s="49"/>
      <c r="J16" s="49"/>
      <c r="K16" s="49"/>
      <c r="L16" s="54"/>
      <c r="O16" s="186"/>
      <c r="P16" s="186"/>
      <c r="Q16" s="44"/>
    </row>
    <row r="17" spans="1:17" s="50" customFormat="1" ht="34.200000000000003" customHeight="1">
      <c r="A17" s="63" t="s">
        <v>934</v>
      </c>
      <c r="B17" s="232"/>
      <c r="C17" s="233"/>
      <c r="D17" s="233"/>
      <c r="E17" s="233"/>
      <c r="F17" s="233"/>
      <c r="G17" s="233"/>
      <c r="H17" s="233"/>
      <c r="I17" s="233"/>
      <c r="J17" s="233"/>
      <c r="K17" s="233"/>
      <c r="L17" s="234"/>
      <c r="O17" s="186"/>
      <c r="P17" s="186"/>
      <c r="Q17" s="44"/>
    </row>
    <row r="18" spans="1:17" s="50" customFormat="1" ht="24.6" customHeight="1">
      <c r="A18" s="225" t="s">
        <v>1857</v>
      </c>
      <c r="B18" s="225"/>
      <c r="C18" s="83" t="str">
        <f>IF(特徴的な変化!$L$6=0,"→先に「特徴的な変化」シートへ区間名をご入力ください　【こちらをクリック→","")</f>
        <v>→先に「特徴的な変化」シートへ区間名をご入力ください　【こちらをクリック→</v>
      </c>
      <c r="D18" s="64"/>
      <c r="E18" s="52"/>
      <c r="F18" s="49"/>
      <c r="G18" s="49"/>
      <c r="H18" s="49"/>
      <c r="I18" s="49"/>
      <c r="J18" s="49"/>
      <c r="K18" s="84" t="str">
        <f>IF(特徴的な変化!$L$6=0,HYPERLINK("#特徴的な変化!J6","区間名を入力"),"")</f>
        <v>区間名を入力</v>
      </c>
      <c r="M18" s="54"/>
      <c r="O18" s="187" t="s">
        <v>1892</v>
      </c>
      <c r="P18" s="186"/>
      <c r="Q18" s="44"/>
    </row>
    <row r="19" spans="1:17" s="50" customFormat="1" ht="12.3">
      <c r="A19" s="196" t="s">
        <v>1875</v>
      </c>
      <c r="B19" s="65" t="s">
        <v>1164</v>
      </c>
      <c r="C19" s="235" t="s">
        <v>1876</v>
      </c>
      <c r="D19" s="236"/>
      <c r="E19" s="235" t="s">
        <v>1877</v>
      </c>
      <c r="F19" s="236"/>
      <c r="G19" s="196" t="s">
        <v>1153</v>
      </c>
      <c r="H19" s="237" t="s">
        <v>935</v>
      </c>
      <c r="I19" s="237"/>
      <c r="J19" s="237"/>
      <c r="K19" s="237"/>
      <c r="L19" s="237"/>
      <c r="O19" s="188">
        <f>COUNTIF(O20:O34,"&lt;3")</f>
        <v>0</v>
      </c>
      <c r="P19" s="186"/>
      <c r="Q19" s="44"/>
    </row>
    <row r="20" spans="1:17" s="50" customFormat="1" ht="15" customHeight="1">
      <c r="A20" s="66"/>
      <c r="B20" s="80" t="str">
        <f>IFERROR(VLOOKUP($A20,特徴的な変化!$J$9:$K$23,2,FALSE),"")&amp;""</f>
        <v/>
      </c>
      <c r="C20" s="238"/>
      <c r="D20" s="239"/>
      <c r="E20" s="238"/>
      <c r="F20" s="239"/>
      <c r="G20" s="82" t="str">
        <f t="shared" ref="G20:G34" si="0">IF(AND(C20&lt;&gt;"",E20&lt;&gt;""),E20-C20,"")</f>
        <v/>
      </c>
      <c r="H20" s="240"/>
      <c r="I20" s="240"/>
      <c r="J20" s="240"/>
      <c r="K20" s="240"/>
      <c r="L20" s="240"/>
      <c r="O20" s="189" t="str">
        <f>IF(COUNTA(A20,C20:F20)=0,"",COUNTA(A20,C20:F20))</f>
        <v/>
      </c>
      <c r="P20" s="186"/>
      <c r="Q20" s="44"/>
    </row>
    <row r="21" spans="1:17" s="50" customFormat="1" ht="15" customHeight="1">
      <c r="A21" s="66"/>
      <c r="B21" s="80" t="str">
        <f>IFERROR(VLOOKUP($A21,特徴的な変化!$J$9:$K$23,2,FALSE),"")&amp;""</f>
        <v/>
      </c>
      <c r="C21" s="238"/>
      <c r="D21" s="239"/>
      <c r="E21" s="238"/>
      <c r="F21" s="239"/>
      <c r="G21" s="82" t="str">
        <f t="shared" si="0"/>
        <v/>
      </c>
      <c r="H21" s="240"/>
      <c r="I21" s="240"/>
      <c r="J21" s="240"/>
      <c r="K21" s="240"/>
      <c r="L21" s="240"/>
      <c r="O21" s="189" t="str">
        <f t="shared" ref="O21:O34" si="1">IF(COUNTA(A21,C21:F21)=0,"",COUNTA(A21,C21:F21))</f>
        <v/>
      </c>
      <c r="P21" s="186"/>
      <c r="Q21" s="44"/>
    </row>
    <row r="22" spans="1:17" s="50" customFormat="1" ht="15" customHeight="1">
      <c r="A22" s="66"/>
      <c r="B22" s="80" t="str">
        <f>IFERROR(VLOOKUP($A22,特徴的な変化!$J$9:$K$23,2,FALSE),"")&amp;""</f>
        <v/>
      </c>
      <c r="C22" s="238"/>
      <c r="D22" s="239"/>
      <c r="E22" s="238"/>
      <c r="F22" s="239"/>
      <c r="G22" s="82" t="str">
        <f t="shared" si="0"/>
        <v/>
      </c>
      <c r="H22" s="240"/>
      <c r="I22" s="240"/>
      <c r="J22" s="240"/>
      <c r="K22" s="240"/>
      <c r="L22" s="240"/>
      <c r="O22" s="189" t="str">
        <f t="shared" si="1"/>
        <v/>
      </c>
      <c r="P22" s="186"/>
      <c r="Q22" s="44"/>
    </row>
    <row r="23" spans="1:17" s="50" customFormat="1" ht="15" customHeight="1">
      <c r="A23" s="66"/>
      <c r="B23" s="80" t="str">
        <f>IFERROR(VLOOKUP($A23,特徴的な変化!$J$9:$K$23,2,FALSE),"")&amp;""</f>
        <v/>
      </c>
      <c r="C23" s="238"/>
      <c r="D23" s="239"/>
      <c r="E23" s="238"/>
      <c r="F23" s="239"/>
      <c r="G23" s="82" t="str">
        <f t="shared" si="0"/>
        <v/>
      </c>
      <c r="H23" s="240"/>
      <c r="I23" s="240"/>
      <c r="J23" s="240"/>
      <c r="K23" s="240"/>
      <c r="L23" s="240"/>
      <c r="O23" s="189" t="str">
        <f t="shared" si="1"/>
        <v/>
      </c>
      <c r="P23" s="186"/>
      <c r="Q23" s="44"/>
    </row>
    <row r="24" spans="1:17" s="50" customFormat="1" ht="15" customHeight="1">
      <c r="A24" s="66"/>
      <c r="B24" s="80" t="str">
        <f>IFERROR(VLOOKUP($A24,特徴的な変化!$J$9:$K$23,2,FALSE),"")&amp;""</f>
        <v/>
      </c>
      <c r="C24" s="238"/>
      <c r="D24" s="239"/>
      <c r="E24" s="238"/>
      <c r="F24" s="239"/>
      <c r="G24" s="82" t="str">
        <f t="shared" si="0"/>
        <v/>
      </c>
      <c r="H24" s="240"/>
      <c r="I24" s="240"/>
      <c r="J24" s="240"/>
      <c r="K24" s="240"/>
      <c r="L24" s="240"/>
      <c r="O24" s="189" t="str">
        <f t="shared" si="1"/>
        <v/>
      </c>
      <c r="P24" s="186"/>
      <c r="Q24" s="44"/>
    </row>
    <row r="25" spans="1:17" s="50" customFormat="1" ht="15" customHeight="1">
      <c r="A25" s="66"/>
      <c r="B25" s="80" t="str">
        <f>IFERROR(VLOOKUP($A25,特徴的な変化!$J$9:$K$23,2,FALSE),"")&amp;""</f>
        <v/>
      </c>
      <c r="C25" s="238"/>
      <c r="D25" s="239"/>
      <c r="E25" s="238"/>
      <c r="F25" s="239"/>
      <c r="G25" s="82" t="str">
        <f t="shared" si="0"/>
        <v/>
      </c>
      <c r="H25" s="240"/>
      <c r="I25" s="240"/>
      <c r="J25" s="240"/>
      <c r="K25" s="240"/>
      <c r="L25" s="240"/>
      <c r="O25" s="189" t="str">
        <f t="shared" si="1"/>
        <v/>
      </c>
      <c r="P25" s="186"/>
      <c r="Q25" s="44"/>
    </row>
    <row r="26" spans="1:17" s="50" customFormat="1" ht="15" customHeight="1">
      <c r="A26" s="66"/>
      <c r="B26" s="80" t="str">
        <f>IFERROR(VLOOKUP($A26,特徴的な変化!$J$9:$K$23,2,FALSE),"")&amp;""</f>
        <v/>
      </c>
      <c r="C26" s="238"/>
      <c r="D26" s="239"/>
      <c r="E26" s="238"/>
      <c r="F26" s="239"/>
      <c r="G26" s="82" t="str">
        <f t="shared" si="0"/>
        <v/>
      </c>
      <c r="H26" s="240"/>
      <c r="I26" s="240"/>
      <c r="J26" s="240"/>
      <c r="K26" s="240"/>
      <c r="L26" s="240"/>
      <c r="O26" s="189" t="str">
        <f t="shared" si="1"/>
        <v/>
      </c>
      <c r="P26" s="186"/>
      <c r="Q26" s="44"/>
    </row>
    <row r="27" spans="1:17" s="50" customFormat="1" ht="15" customHeight="1">
      <c r="A27" s="66"/>
      <c r="B27" s="80" t="str">
        <f>IFERROR(VLOOKUP($A27,特徴的な変化!$J$9:$K$23,2,FALSE),"")&amp;""</f>
        <v/>
      </c>
      <c r="C27" s="238"/>
      <c r="D27" s="239"/>
      <c r="E27" s="238"/>
      <c r="F27" s="239"/>
      <c r="G27" s="82" t="str">
        <f t="shared" si="0"/>
        <v/>
      </c>
      <c r="H27" s="240"/>
      <c r="I27" s="240"/>
      <c r="J27" s="240"/>
      <c r="K27" s="240"/>
      <c r="L27" s="240"/>
      <c r="O27" s="189" t="str">
        <f t="shared" si="1"/>
        <v/>
      </c>
      <c r="P27" s="186"/>
      <c r="Q27" s="44"/>
    </row>
    <row r="28" spans="1:17" s="50" customFormat="1" ht="15" customHeight="1">
      <c r="A28" s="66"/>
      <c r="B28" s="80" t="str">
        <f>IFERROR(VLOOKUP($A28,特徴的な変化!$J$9:$K$23,2,FALSE),"")&amp;""</f>
        <v/>
      </c>
      <c r="C28" s="238"/>
      <c r="D28" s="239"/>
      <c r="E28" s="238"/>
      <c r="F28" s="239"/>
      <c r="G28" s="82" t="str">
        <f t="shared" si="0"/>
        <v/>
      </c>
      <c r="H28" s="240"/>
      <c r="I28" s="240"/>
      <c r="J28" s="240"/>
      <c r="K28" s="240"/>
      <c r="L28" s="240"/>
      <c r="O28" s="189" t="str">
        <f t="shared" si="1"/>
        <v/>
      </c>
      <c r="P28" s="186"/>
      <c r="Q28" s="44"/>
    </row>
    <row r="29" spans="1:17" s="50" customFormat="1" ht="15" customHeight="1">
      <c r="A29" s="66"/>
      <c r="B29" s="80" t="str">
        <f>IFERROR(VLOOKUP($A29,特徴的な変化!$J$9:$K$23,2,FALSE),"")&amp;""</f>
        <v/>
      </c>
      <c r="C29" s="238"/>
      <c r="D29" s="239"/>
      <c r="E29" s="238"/>
      <c r="F29" s="239"/>
      <c r="G29" s="82" t="str">
        <f t="shared" si="0"/>
        <v/>
      </c>
      <c r="H29" s="240"/>
      <c r="I29" s="240"/>
      <c r="J29" s="240"/>
      <c r="K29" s="240"/>
      <c r="L29" s="240"/>
      <c r="O29" s="189" t="str">
        <f t="shared" si="1"/>
        <v/>
      </c>
      <c r="P29" s="186"/>
      <c r="Q29" s="44"/>
    </row>
    <row r="30" spans="1:17" s="50" customFormat="1" ht="15" customHeight="1">
      <c r="A30" s="66"/>
      <c r="B30" s="80" t="str">
        <f>IFERROR(VLOOKUP($A30,特徴的な変化!$J$9:$K$23,2,FALSE),"")&amp;""</f>
        <v/>
      </c>
      <c r="C30" s="238"/>
      <c r="D30" s="239"/>
      <c r="E30" s="238"/>
      <c r="F30" s="239"/>
      <c r="G30" s="82" t="str">
        <f t="shared" si="0"/>
        <v/>
      </c>
      <c r="H30" s="241"/>
      <c r="I30" s="242"/>
      <c r="J30" s="242"/>
      <c r="K30" s="242"/>
      <c r="L30" s="243"/>
      <c r="O30" s="189" t="str">
        <f t="shared" si="1"/>
        <v/>
      </c>
      <c r="P30" s="186"/>
      <c r="Q30" s="44"/>
    </row>
    <row r="31" spans="1:17" s="50" customFormat="1" ht="15" customHeight="1">
      <c r="A31" s="66"/>
      <c r="B31" s="80" t="str">
        <f>IFERROR(VLOOKUP($A31,特徴的な変化!$J$9:$K$23,2,FALSE),"")&amp;""</f>
        <v/>
      </c>
      <c r="C31" s="238"/>
      <c r="D31" s="239"/>
      <c r="E31" s="238"/>
      <c r="F31" s="239"/>
      <c r="G31" s="82" t="str">
        <f t="shared" si="0"/>
        <v/>
      </c>
      <c r="H31" s="241"/>
      <c r="I31" s="242"/>
      <c r="J31" s="242"/>
      <c r="K31" s="242"/>
      <c r="L31" s="243"/>
      <c r="O31" s="189" t="str">
        <f t="shared" si="1"/>
        <v/>
      </c>
      <c r="P31" s="186"/>
      <c r="Q31" s="44"/>
    </row>
    <row r="32" spans="1:17" s="50" customFormat="1" ht="15" customHeight="1">
      <c r="A32" s="66"/>
      <c r="B32" s="80" t="str">
        <f>IFERROR(VLOOKUP($A32,特徴的な変化!$J$9:$K$23,2,FALSE),"")&amp;""</f>
        <v/>
      </c>
      <c r="C32" s="238"/>
      <c r="D32" s="239"/>
      <c r="E32" s="238"/>
      <c r="F32" s="239"/>
      <c r="G32" s="82" t="str">
        <f t="shared" si="0"/>
        <v/>
      </c>
      <c r="H32" s="241"/>
      <c r="I32" s="242"/>
      <c r="J32" s="242"/>
      <c r="K32" s="242"/>
      <c r="L32" s="243"/>
      <c r="O32" s="189" t="str">
        <f t="shared" si="1"/>
        <v/>
      </c>
      <c r="P32" s="186"/>
      <c r="Q32" s="44"/>
    </row>
    <row r="33" spans="1:17" s="50" customFormat="1" ht="15" customHeight="1">
      <c r="A33" s="66"/>
      <c r="B33" s="80" t="str">
        <f>IFERROR(VLOOKUP($A33,特徴的な変化!$J$9:$K$23,2,FALSE),"")&amp;""</f>
        <v/>
      </c>
      <c r="C33" s="238"/>
      <c r="D33" s="239"/>
      <c r="E33" s="238"/>
      <c r="F33" s="239"/>
      <c r="G33" s="82" t="str">
        <f t="shared" si="0"/>
        <v/>
      </c>
      <c r="H33" s="241"/>
      <c r="I33" s="242"/>
      <c r="J33" s="242"/>
      <c r="K33" s="242"/>
      <c r="L33" s="243"/>
      <c r="O33" s="189" t="str">
        <f t="shared" si="1"/>
        <v/>
      </c>
      <c r="P33" s="186"/>
      <c r="Q33" s="44"/>
    </row>
    <row r="34" spans="1:17" s="50" customFormat="1" ht="15" customHeight="1">
      <c r="A34" s="66"/>
      <c r="B34" s="80" t="str">
        <f>IFERROR(VLOOKUP($A34,特徴的な変化!$J$9:$K$23,2,FALSE),"")&amp;""</f>
        <v/>
      </c>
      <c r="C34" s="238"/>
      <c r="D34" s="239"/>
      <c r="E34" s="238"/>
      <c r="F34" s="239"/>
      <c r="G34" s="82" t="str">
        <f t="shared" si="0"/>
        <v/>
      </c>
      <c r="H34" s="241"/>
      <c r="I34" s="242"/>
      <c r="J34" s="242"/>
      <c r="K34" s="242"/>
      <c r="L34" s="243"/>
      <c r="O34" s="189" t="str">
        <f t="shared" si="1"/>
        <v/>
      </c>
      <c r="P34" s="186"/>
      <c r="Q34" s="44"/>
    </row>
    <row r="35" spans="1:17" s="50" customFormat="1" ht="19.8" customHeight="1">
      <c r="A35" s="81" t="str">
        <f>IF(COUNTA($A39:$L39)=0,"",IF($O$38&lt;特徴的な変化!$L$6,"→区間名リストに入力したすべての区間について結果をご記入ください",""))</f>
        <v/>
      </c>
      <c r="B35" s="52"/>
      <c r="C35" s="52"/>
      <c r="D35" s="52"/>
      <c r="E35" s="52"/>
      <c r="F35" s="49"/>
      <c r="G35" s="49"/>
      <c r="H35" s="49"/>
      <c r="I35" s="49"/>
      <c r="J35" s="49"/>
      <c r="K35" s="49"/>
      <c r="L35" s="54"/>
      <c r="O35" s="186"/>
      <c r="P35" s="186"/>
      <c r="Q35" s="44"/>
    </row>
    <row r="36" spans="1:17" s="50" customFormat="1" ht="17.399999999999999" customHeight="1">
      <c r="A36" s="225" t="s">
        <v>1879</v>
      </c>
      <c r="B36" s="225"/>
      <c r="F36" s="248" t="s">
        <v>1155</v>
      </c>
      <c r="G36" s="248"/>
      <c r="H36" s="248"/>
      <c r="I36" s="248"/>
      <c r="J36" s="248"/>
      <c r="K36" s="248"/>
      <c r="M36" s="67"/>
      <c r="O36" s="186"/>
      <c r="P36" s="186"/>
      <c r="Q36" s="44"/>
    </row>
    <row r="37" spans="1:17" s="50" customFormat="1" ht="13.5" customHeight="1">
      <c r="A37" s="248" t="s">
        <v>1880</v>
      </c>
      <c r="B37" s="248" t="s">
        <v>1881</v>
      </c>
      <c r="C37" s="249" t="s">
        <v>936</v>
      </c>
      <c r="D37" s="248" t="s">
        <v>1882</v>
      </c>
      <c r="E37" s="248" t="s">
        <v>309</v>
      </c>
      <c r="F37" s="237" t="s">
        <v>1883</v>
      </c>
      <c r="G37" s="237"/>
      <c r="H37" s="237"/>
      <c r="I37" s="250" t="s">
        <v>1290</v>
      </c>
      <c r="J37" s="237" t="s">
        <v>1154</v>
      </c>
      <c r="K37" s="244" t="s">
        <v>976</v>
      </c>
      <c r="L37" s="246" t="s">
        <v>1150</v>
      </c>
      <c r="O37" s="190" t="s">
        <v>1894</v>
      </c>
      <c r="P37" s="191" t="s">
        <v>1892</v>
      </c>
      <c r="Q37" s="44"/>
    </row>
    <row r="38" spans="1:17" s="50" customFormat="1" ht="12.3">
      <c r="A38" s="248"/>
      <c r="B38" s="248"/>
      <c r="C38" s="248"/>
      <c r="D38" s="248"/>
      <c r="E38" s="248"/>
      <c r="F38" s="196" t="s">
        <v>686</v>
      </c>
      <c r="G38" s="196" t="s">
        <v>310</v>
      </c>
      <c r="H38" s="196" t="s">
        <v>687</v>
      </c>
      <c r="I38" s="237"/>
      <c r="J38" s="237"/>
      <c r="K38" s="245"/>
      <c r="L38" s="247"/>
      <c r="O38" s="192">
        <f>IF($A$39="",0,ROUND(SUMPRODUCT(1/COUNTIF($O$39:$O$288,$O$39:$O$288)),0)-1)</f>
        <v>0</v>
      </c>
      <c r="P38" s="193">
        <f>COUNTIF(P39:P288,"&gt;0")</f>
        <v>0</v>
      </c>
      <c r="Q38" s="44"/>
    </row>
    <row r="39" spans="1:17" s="50" customFormat="1" ht="21" customHeight="1">
      <c r="A39" s="66"/>
      <c r="B39" s="68"/>
      <c r="C39" s="69"/>
      <c r="D39" s="70"/>
      <c r="E39" s="69"/>
      <c r="F39" s="71"/>
      <c r="G39" s="71"/>
      <c r="H39" s="71"/>
      <c r="I39" s="72"/>
      <c r="J39" s="72"/>
      <c r="K39" s="72"/>
      <c r="L39" s="73"/>
      <c r="N39" s="74"/>
      <c r="O39" s="186" t="str">
        <f>IF(OR($A39="",$A39="範囲外",$A39="-"),"",$A39)</f>
        <v/>
      </c>
      <c r="P39" s="186" t="str">
        <f t="shared" ref="P39:P102" si="2">IF(COUNTA(A39:B39,D39,F39:H39)=0,"",IF(AND(A39&lt;&gt;"-",COUNTIF(区間名,A39)&gt;0,OR(AND(B39&lt;&gt;"",D39&gt;0,COUNTA(F39:H39)&gt;0),AND(OR(B39="未調査",B39="記録無し"),D39&lt;1,COUNTA(F39:H39)=0))),0,1))</f>
        <v/>
      </c>
      <c r="Q39" s="44"/>
    </row>
    <row r="40" spans="1:17" s="50" customFormat="1" ht="21" customHeight="1">
      <c r="A40" s="66"/>
      <c r="B40" s="68"/>
      <c r="C40" s="69"/>
      <c r="D40" s="70"/>
      <c r="E40" s="69"/>
      <c r="F40" s="71"/>
      <c r="G40" s="71"/>
      <c r="H40" s="71"/>
      <c r="I40" s="72"/>
      <c r="J40" s="72"/>
      <c r="K40" s="72"/>
      <c r="L40" s="73"/>
      <c r="N40" s="74"/>
      <c r="O40" s="186" t="str">
        <f t="shared" ref="O40:O103" si="3">IF(OR($A40="",$A40="範囲外",$A40="-"),"",$A40)</f>
        <v/>
      </c>
      <c r="P40" s="186" t="str">
        <f t="shared" si="2"/>
        <v/>
      </c>
      <c r="Q40" s="44"/>
    </row>
    <row r="41" spans="1:17" s="50" customFormat="1" ht="21" customHeight="1">
      <c r="A41" s="66"/>
      <c r="B41" s="68"/>
      <c r="C41" s="69"/>
      <c r="D41" s="70"/>
      <c r="E41" s="69"/>
      <c r="F41" s="71"/>
      <c r="G41" s="71"/>
      <c r="H41" s="71"/>
      <c r="I41" s="72"/>
      <c r="J41" s="72"/>
      <c r="K41" s="72"/>
      <c r="L41" s="73"/>
      <c r="N41" s="74"/>
      <c r="O41" s="186" t="str">
        <f t="shared" si="3"/>
        <v/>
      </c>
      <c r="P41" s="186" t="str">
        <f t="shared" si="2"/>
        <v/>
      </c>
      <c r="Q41" s="44"/>
    </row>
    <row r="42" spans="1:17" s="50" customFormat="1" ht="21" customHeight="1">
      <c r="A42" s="66"/>
      <c r="B42" s="68"/>
      <c r="C42" s="69"/>
      <c r="D42" s="70"/>
      <c r="E42" s="69"/>
      <c r="F42" s="71"/>
      <c r="G42" s="71"/>
      <c r="H42" s="71"/>
      <c r="I42" s="72"/>
      <c r="J42" s="72"/>
      <c r="K42" s="72"/>
      <c r="L42" s="73"/>
      <c r="N42" s="74"/>
      <c r="O42" s="186" t="str">
        <f t="shared" si="3"/>
        <v/>
      </c>
      <c r="P42" s="186" t="str">
        <f t="shared" si="2"/>
        <v/>
      </c>
      <c r="Q42" s="44"/>
    </row>
    <row r="43" spans="1:17" s="50" customFormat="1" ht="21" customHeight="1">
      <c r="A43" s="66"/>
      <c r="B43" s="68"/>
      <c r="C43" s="69"/>
      <c r="D43" s="70"/>
      <c r="E43" s="69"/>
      <c r="F43" s="71"/>
      <c r="G43" s="71"/>
      <c r="H43" s="71"/>
      <c r="I43" s="72"/>
      <c r="J43" s="72"/>
      <c r="K43" s="72"/>
      <c r="L43" s="73"/>
      <c r="N43" s="74"/>
      <c r="O43" s="186" t="str">
        <f t="shared" si="3"/>
        <v/>
      </c>
      <c r="P43" s="186" t="str">
        <f t="shared" si="2"/>
        <v/>
      </c>
      <c r="Q43" s="44"/>
    </row>
    <row r="44" spans="1:17" s="50" customFormat="1" ht="21" customHeight="1">
      <c r="A44" s="66"/>
      <c r="B44" s="68"/>
      <c r="C44" s="69"/>
      <c r="D44" s="70"/>
      <c r="E44" s="69"/>
      <c r="F44" s="71"/>
      <c r="G44" s="71"/>
      <c r="H44" s="71"/>
      <c r="I44" s="72"/>
      <c r="J44" s="72"/>
      <c r="K44" s="72"/>
      <c r="L44" s="73"/>
      <c r="N44" s="74"/>
      <c r="O44" s="186" t="str">
        <f t="shared" si="3"/>
        <v/>
      </c>
      <c r="P44" s="186" t="str">
        <f t="shared" si="2"/>
        <v/>
      </c>
      <c r="Q44" s="44"/>
    </row>
    <row r="45" spans="1:17" s="50" customFormat="1" ht="21" customHeight="1">
      <c r="A45" s="66"/>
      <c r="B45" s="68"/>
      <c r="C45" s="69"/>
      <c r="D45" s="70"/>
      <c r="E45" s="69"/>
      <c r="F45" s="71"/>
      <c r="G45" s="71"/>
      <c r="H45" s="71"/>
      <c r="I45" s="72"/>
      <c r="J45" s="72"/>
      <c r="K45" s="72"/>
      <c r="L45" s="73"/>
      <c r="O45" s="186" t="str">
        <f t="shared" si="3"/>
        <v/>
      </c>
      <c r="P45" s="186" t="str">
        <f t="shared" si="2"/>
        <v/>
      </c>
      <c r="Q45" s="44"/>
    </row>
    <row r="46" spans="1:17" s="50" customFormat="1" ht="21" customHeight="1">
      <c r="A46" s="66"/>
      <c r="B46" s="68"/>
      <c r="C46" s="69"/>
      <c r="D46" s="70"/>
      <c r="E46" s="69"/>
      <c r="F46" s="71"/>
      <c r="G46" s="71"/>
      <c r="H46" s="71"/>
      <c r="I46" s="72"/>
      <c r="J46" s="72"/>
      <c r="K46" s="72"/>
      <c r="L46" s="73"/>
      <c r="O46" s="186" t="str">
        <f t="shared" si="3"/>
        <v/>
      </c>
      <c r="P46" s="186" t="str">
        <f t="shared" si="2"/>
        <v/>
      </c>
      <c r="Q46" s="44"/>
    </row>
    <row r="47" spans="1:17" s="50" customFormat="1" ht="21" customHeight="1">
      <c r="A47" s="66"/>
      <c r="B47" s="68"/>
      <c r="C47" s="69"/>
      <c r="D47" s="70"/>
      <c r="E47" s="69"/>
      <c r="F47" s="71"/>
      <c r="G47" s="71"/>
      <c r="H47" s="71"/>
      <c r="I47" s="72"/>
      <c r="J47" s="72"/>
      <c r="K47" s="72"/>
      <c r="L47" s="73"/>
      <c r="O47" s="186" t="str">
        <f t="shared" si="3"/>
        <v/>
      </c>
      <c r="P47" s="186" t="str">
        <f t="shared" si="2"/>
        <v/>
      </c>
      <c r="Q47" s="44"/>
    </row>
    <row r="48" spans="1:17" s="50" customFormat="1" ht="21" customHeight="1">
      <c r="A48" s="66"/>
      <c r="B48" s="68"/>
      <c r="C48" s="69"/>
      <c r="D48" s="70"/>
      <c r="E48" s="69"/>
      <c r="F48" s="71"/>
      <c r="G48" s="71"/>
      <c r="H48" s="71"/>
      <c r="I48" s="72"/>
      <c r="J48" s="72"/>
      <c r="K48" s="72"/>
      <c r="L48" s="73"/>
      <c r="O48" s="186" t="str">
        <f t="shared" si="3"/>
        <v/>
      </c>
      <c r="P48" s="186" t="str">
        <f t="shared" si="2"/>
        <v/>
      </c>
      <c r="Q48" s="44"/>
    </row>
    <row r="49" spans="1:17" s="50" customFormat="1" ht="21" customHeight="1">
      <c r="A49" s="66"/>
      <c r="B49" s="68"/>
      <c r="C49" s="69"/>
      <c r="D49" s="70"/>
      <c r="E49" s="69"/>
      <c r="F49" s="71"/>
      <c r="G49" s="71"/>
      <c r="H49" s="71"/>
      <c r="I49" s="72"/>
      <c r="J49" s="72"/>
      <c r="K49" s="72"/>
      <c r="L49" s="73"/>
      <c r="O49" s="186" t="str">
        <f t="shared" si="3"/>
        <v/>
      </c>
      <c r="P49" s="186" t="str">
        <f t="shared" si="2"/>
        <v/>
      </c>
      <c r="Q49" s="44"/>
    </row>
    <row r="50" spans="1:17" s="50" customFormat="1" ht="21" customHeight="1">
      <c r="A50" s="66"/>
      <c r="B50" s="68"/>
      <c r="C50" s="69"/>
      <c r="D50" s="70"/>
      <c r="E50" s="69"/>
      <c r="F50" s="71"/>
      <c r="G50" s="71"/>
      <c r="H50" s="71"/>
      <c r="I50" s="72"/>
      <c r="J50" s="72"/>
      <c r="K50" s="72"/>
      <c r="L50" s="73"/>
      <c r="O50" s="186" t="str">
        <f t="shared" si="3"/>
        <v/>
      </c>
      <c r="P50" s="186" t="str">
        <f t="shared" si="2"/>
        <v/>
      </c>
      <c r="Q50" s="44"/>
    </row>
    <row r="51" spans="1:17" s="50" customFormat="1" ht="21" customHeight="1">
      <c r="A51" s="66"/>
      <c r="B51" s="68"/>
      <c r="C51" s="69"/>
      <c r="D51" s="70"/>
      <c r="E51" s="69"/>
      <c r="F51" s="71"/>
      <c r="G51" s="71"/>
      <c r="H51" s="71"/>
      <c r="I51" s="72"/>
      <c r="J51" s="72"/>
      <c r="K51" s="72"/>
      <c r="L51" s="73"/>
      <c r="O51" s="186" t="str">
        <f t="shared" si="3"/>
        <v/>
      </c>
      <c r="P51" s="186" t="str">
        <f t="shared" si="2"/>
        <v/>
      </c>
      <c r="Q51" s="44"/>
    </row>
    <row r="52" spans="1:17" s="50" customFormat="1" ht="21" customHeight="1">
      <c r="A52" s="66"/>
      <c r="B52" s="68"/>
      <c r="C52" s="69"/>
      <c r="D52" s="70"/>
      <c r="E52" s="69"/>
      <c r="F52" s="71"/>
      <c r="G52" s="71"/>
      <c r="H52" s="71"/>
      <c r="I52" s="72"/>
      <c r="J52" s="72"/>
      <c r="K52" s="72"/>
      <c r="L52" s="73"/>
      <c r="O52" s="186" t="str">
        <f t="shared" si="3"/>
        <v/>
      </c>
      <c r="P52" s="186" t="str">
        <f t="shared" si="2"/>
        <v/>
      </c>
      <c r="Q52" s="44"/>
    </row>
    <row r="53" spans="1:17" s="50" customFormat="1" ht="21" customHeight="1">
      <c r="A53" s="66"/>
      <c r="B53" s="68"/>
      <c r="C53" s="69"/>
      <c r="D53" s="70"/>
      <c r="E53" s="69"/>
      <c r="F53" s="71"/>
      <c r="G53" s="71"/>
      <c r="H53" s="71"/>
      <c r="I53" s="72"/>
      <c r="J53" s="72"/>
      <c r="K53" s="72"/>
      <c r="L53" s="73"/>
      <c r="O53" s="186" t="str">
        <f t="shared" si="3"/>
        <v/>
      </c>
      <c r="P53" s="186" t="str">
        <f t="shared" si="2"/>
        <v/>
      </c>
      <c r="Q53" s="44"/>
    </row>
    <row r="54" spans="1:17" s="50" customFormat="1" ht="21" customHeight="1">
      <c r="A54" s="66"/>
      <c r="B54" s="68"/>
      <c r="C54" s="69"/>
      <c r="D54" s="70"/>
      <c r="E54" s="69"/>
      <c r="F54" s="71"/>
      <c r="G54" s="71"/>
      <c r="H54" s="71"/>
      <c r="I54" s="72"/>
      <c r="J54" s="72"/>
      <c r="K54" s="72"/>
      <c r="L54" s="73"/>
      <c r="O54" s="186" t="str">
        <f t="shared" si="3"/>
        <v/>
      </c>
      <c r="P54" s="186" t="str">
        <f t="shared" si="2"/>
        <v/>
      </c>
      <c r="Q54" s="44"/>
    </row>
    <row r="55" spans="1:17" s="50" customFormat="1" ht="21" customHeight="1">
      <c r="A55" s="66"/>
      <c r="B55" s="68"/>
      <c r="C55" s="69"/>
      <c r="D55" s="70"/>
      <c r="E55" s="69"/>
      <c r="F55" s="71"/>
      <c r="G55" s="71"/>
      <c r="H55" s="71"/>
      <c r="I55" s="72"/>
      <c r="J55" s="72"/>
      <c r="K55" s="72"/>
      <c r="L55" s="73"/>
      <c r="O55" s="186" t="str">
        <f t="shared" si="3"/>
        <v/>
      </c>
      <c r="P55" s="186" t="str">
        <f t="shared" si="2"/>
        <v/>
      </c>
      <c r="Q55" s="44"/>
    </row>
    <row r="56" spans="1:17" s="50" customFormat="1" ht="21" customHeight="1">
      <c r="A56" s="66"/>
      <c r="B56" s="68"/>
      <c r="C56" s="69"/>
      <c r="D56" s="70"/>
      <c r="E56" s="69"/>
      <c r="F56" s="71"/>
      <c r="G56" s="71"/>
      <c r="H56" s="71"/>
      <c r="I56" s="72"/>
      <c r="J56" s="72"/>
      <c r="K56" s="72"/>
      <c r="L56" s="73"/>
      <c r="O56" s="186" t="str">
        <f t="shared" si="3"/>
        <v/>
      </c>
      <c r="P56" s="186" t="str">
        <f t="shared" si="2"/>
        <v/>
      </c>
      <c r="Q56" s="44"/>
    </row>
    <row r="57" spans="1:17" s="50" customFormat="1" ht="21" customHeight="1">
      <c r="A57" s="66"/>
      <c r="B57" s="68"/>
      <c r="C57" s="69"/>
      <c r="D57" s="70"/>
      <c r="E57" s="69"/>
      <c r="F57" s="71"/>
      <c r="G57" s="71"/>
      <c r="H57" s="71"/>
      <c r="I57" s="72"/>
      <c r="J57" s="72"/>
      <c r="K57" s="72"/>
      <c r="L57" s="73"/>
      <c r="O57" s="186" t="str">
        <f t="shared" si="3"/>
        <v/>
      </c>
      <c r="P57" s="186" t="str">
        <f t="shared" si="2"/>
        <v/>
      </c>
      <c r="Q57" s="44"/>
    </row>
    <row r="58" spans="1:17" s="50" customFormat="1" ht="21" customHeight="1">
      <c r="A58" s="66"/>
      <c r="B58" s="68"/>
      <c r="C58" s="69"/>
      <c r="D58" s="70"/>
      <c r="E58" s="69"/>
      <c r="F58" s="71"/>
      <c r="G58" s="71"/>
      <c r="H58" s="71"/>
      <c r="I58" s="72"/>
      <c r="J58" s="72"/>
      <c r="K58" s="72"/>
      <c r="L58" s="73"/>
      <c r="O58" s="186" t="str">
        <f t="shared" si="3"/>
        <v/>
      </c>
      <c r="P58" s="186" t="str">
        <f t="shared" si="2"/>
        <v/>
      </c>
      <c r="Q58" s="44"/>
    </row>
    <row r="59" spans="1:17" s="50" customFormat="1" ht="21" customHeight="1">
      <c r="A59" s="66"/>
      <c r="B59" s="68"/>
      <c r="C59" s="69"/>
      <c r="D59" s="70"/>
      <c r="E59" s="69"/>
      <c r="F59" s="71"/>
      <c r="G59" s="71"/>
      <c r="H59" s="71"/>
      <c r="I59" s="72"/>
      <c r="J59" s="72"/>
      <c r="K59" s="72"/>
      <c r="L59" s="73"/>
      <c r="O59" s="186" t="str">
        <f t="shared" si="3"/>
        <v/>
      </c>
      <c r="P59" s="186" t="str">
        <f t="shared" si="2"/>
        <v/>
      </c>
      <c r="Q59" s="44"/>
    </row>
    <row r="60" spans="1:17" s="50" customFormat="1" ht="21" customHeight="1">
      <c r="A60" s="66"/>
      <c r="B60" s="68"/>
      <c r="C60" s="69"/>
      <c r="D60" s="70"/>
      <c r="E60" s="69"/>
      <c r="F60" s="71"/>
      <c r="G60" s="71"/>
      <c r="H60" s="71"/>
      <c r="I60" s="72"/>
      <c r="J60" s="72"/>
      <c r="K60" s="72"/>
      <c r="L60" s="73"/>
      <c r="O60" s="186" t="str">
        <f t="shared" si="3"/>
        <v/>
      </c>
      <c r="P60" s="186" t="str">
        <f t="shared" si="2"/>
        <v/>
      </c>
      <c r="Q60" s="44"/>
    </row>
    <row r="61" spans="1:17" s="50" customFormat="1" ht="21" customHeight="1">
      <c r="A61" s="66"/>
      <c r="B61" s="68"/>
      <c r="C61" s="69"/>
      <c r="D61" s="70"/>
      <c r="E61" s="69"/>
      <c r="F61" s="71"/>
      <c r="G61" s="71"/>
      <c r="H61" s="71"/>
      <c r="I61" s="72"/>
      <c r="J61" s="72"/>
      <c r="K61" s="72"/>
      <c r="L61" s="73"/>
      <c r="O61" s="186" t="str">
        <f t="shared" si="3"/>
        <v/>
      </c>
      <c r="P61" s="186" t="str">
        <f t="shared" si="2"/>
        <v/>
      </c>
      <c r="Q61" s="44"/>
    </row>
    <row r="62" spans="1:17" s="50" customFormat="1" ht="21" customHeight="1">
      <c r="A62" s="66"/>
      <c r="B62" s="68"/>
      <c r="C62" s="69"/>
      <c r="D62" s="70"/>
      <c r="E62" s="69"/>
      <c r="F62" s="71"/>
      <c r="G62" s="71"/>
      <c r="H62" s="71"/>
      <c r="I62" s="72"/>
      <c r="J62" s="72"/>
      <c r="K62" s="72"/>
      <c r="L62" s="73"/>
      <c r="O62" s="186" t="str">
        <f t="shared" si="3"/>
        <v/>
      </c>
      <c r="P62" s="186" t="str">
        <f t="shared" si="2"/>
        <v/>
      </c>
      <c r="Q62" s="44"/>
    </row>
    <row r="63" spans="1:17" s="50" customFormat="1" ht="21" customHeight="1">
      <c r="A63" s="66"/>
      <c r="B63" s="68"/>
      <c r="C63" s="69"/>
      <c r="D63" s="70"/>
      <c r="E63" s="69"/>
      <c r="F63" s="71"/>
      <c r="G63" s="71"/>
      <c r="H63" s="71"/>
      <c r="I63" s="72"/>
      <c r="J63" s="72"/>
      <c r="K63" s="72"/>
      <c r="L63" s="73"/>
      <c r="O63" s="186" t="str">
        <f t="shared" si="3"/>
        <v/>
      </c>
      <c r="P63" s="186" t="str">
        <f t="shared" si="2"/>
        <v/>
      </c>
      <c r="Q63" s="44"/>
    </row>
    <row r="64" spans="1:17" s="50" customFormat="1" ht="21" customHeight="1">
      <c r="A64" s="66"/>
      <c r="B64" s="68"/>
      <c r="C64" s="69"/>
      <c r="D64" s="70"/>
      <c r="E64" s="69"/>
      <c r="F64" s="71"/>
      <c r="G64" s="71"/>
      <c r="H64" s="71"/>
      <c r="I64" s="72"/>
      <c r="J64" s="72"/>
      <c r="K64" s="72"/>
      <c r="L64" s="73"/>
      <c r="O64" s="186" t="str">
        <f t="shared" si="3"/>
        <v/>
      </c>
      <c r="P64" s="186" t="str">
        <f t="shared" si="2"/>
        <v/>
      </c>
      <c r="Q64" s="44"/>
    </row>
    <row r="65" spans="1:17" s="50" customFormat="1" ht="21" customHeight="1">
      <c r="A65" s="66"/>
      <c r="B65" s="68"/>
      <c r="C65" s="69"/>
      <c r="D65" s="70"/>
      <c r="E65" s="69"/>
      <c r="F65" s="71"/>
      <c r="G65" s="71"/>
      <c r="H65" s="71"/>
      <c r="I65" s="72"/>
      <c r="J65" s="72"/>
      <c r="K65" s="72"/>
      <c r="L65" s="73"/>
      <c r="O65" s="186" t="str">
        <f t="shared" si="3"/>
        <v/>
      </c>
      <c r="P65" s="186" t="str">
        <f t="shared" si="2"/>
        <v/>
      </c>
      <c r="Q65" s="44"/>
    </row>
    <row r="66" spans="1:17" s="50" customFormat="1" ht="21" customHeight="1">
      <c r="A66" s="66"/>
      <c r="B66" s="68"/>
      <c r="C66" s="69"/>
      <c r="D66" s="70"/>
      <c r="E66" s="69"/>
      <c r="F66" s="71"/>
      <c r="G66" s="71"/>
      <c r="H66" s="71"/>
      <c r="I66" s="72"/>
      <c r="J66" s="72"/>
      <c r="K66" s="72"/>
      <c r="L66" s="73"/>
      <c r="O66" s="186" t="str">
        <f t="shared" si="3"/>
        <v/>
      </c>
      <c r="P66" s="186" t="str">
        <f t="shared" si="2"/>
        <v/>
      </c>
      <c r="Q66" s="44"/>
    </row>
    <row r="67" spans="1:17" s="50" customFormat="1" ht="21" customHeight="1">
      <c r="A67" s="66"/>
      <c r="B67" s="68"/>
      <c r="C67" s="69"/>
      <c r="D67" s="70"/>
      <c r="E67" s="69"/>
      <c r="F67" s="71"/>
      <c r="G67" s="71"/>
      <c r="H67" s="71"/>
      <c r="I67" s="72"/>
      <c r="J67" s="72"/>
      <c r="K67" s="72"/>
      <c r="L67" s="73"/>
      <c r="O67" s="186" t="str">
        <f t="shared" si="3"/>
        <v/>
      </c>
      <c r="P67" s="186" t="str">
        <f t="shared" si="2"/>
        <v/>
      </c>
      <c r="Q67" s="44"/>
    </row>
    <row r="68" spans="1:17" s="50" customFormat="1" ht="21" customHeight="1">
      <c r="A68" s="66"/>
      <c r="B68" s="68"/>
      <c r="C68" s="69"/>
      <c r="D68" s="70"/>
      <c r="E68" s="69"/>
      <c r="F68" s="71"/>
      <c r="G68" s="71"/>
      <c r="H68" s="71"/>
      <c r="I68" s="72"/>
      <c r="J68" s="72"/>
      <c r="K68" s="72"/>
      <c r="L68" s="73"/>
      <c r="O68" s="186" t="str">
        <f t="shared" si="3"/>
        <v/>
      </c>
      <c r="P68" s="186" t="str">
        <f t="shared" si="2"/>
        <v/>
      </c>
      <c r="Q68" s="44"/>
    </row>
    <row r="69" spans="1:17" s="50" customFormat="1" ht="21" customHeight="1">
      <c r="A69" s="66"/>
      <c r="B69" s="68"/>
      <c r="C69" s="69"/>
      <c r="D69" s="70"/>
      <c r="E69" s="69"/>
      <c r="F69" s="71"/>
      <c r="G69" s="71"/>
      <c r="H69" s="71"/>
      <c r="I69" s="72"/>
      <c r="J69" s="72"/>
      <c r="K69" s="72"/>
      <c r="L69" s="73"/>
      <c r="O69" s="186" t="str">
        <f t="shared" si="3"/>
        <v/>
      </c>
      <c r="P69" s="186" t="str">
        <f t="shared" si="2"/>
        <v/>
      </c>
      <c r="Q69" s="44"/>
    </row>
    <row r="70" spans="1:17" s="50" customFormat="1" ht="21" customHeight="1">
      <c r="A70" s="66"/>
      <c r="B70" s="68"/>
      <c r="C70" s="69"/>
      <c r="D70" s="70"/>
      <c r="E70" s="69"/>
      <c r="F70" s="71"/>
      <c r="G70" s="71"/>
      <c r="H70" s="71"/>
      <c r="I70" s="72"/>
      <c r="J70" s="72"/>
      <c r="K70" s="72"/>
      <c r="L70" s="73"/>
      <c r="O70" s="186" t="str">
        <f t="shared" si="3"/>
        <v/>
      </c>
      <c r="P70" s="186" t="str">
        <f t="shared" si="2"/>
        <v/>
      </c>
      <c r="Q70" s="44"/>
    </row>
    <row r="71" spans="1:17" s="50" customFormat="1" ht="21" customHeight="1">
      <c r="A71" s="66"/>
      <c r="B71" s="68"/>
      <c r="C71" s="69"/>
      <c r="D71" s="70"/>
      <c r="E71" s="69"/>
      <c r="F71" s="71"/>
      <c r="G71" s="71"/>
      <c r="H71" s="71"/>
      <c r="I71" s="72"/>
      <c r="J71" s="72"/>
      <c r="K71" s="72"/>
      <c r="L71" s="73"/>
      <c r="O71" s="186" t="str">
        <f t="shared" si="3"/>
        <v/>
      </c>
      <c r="P71" s="186" t="str">
        <f t="shared" si="2"/>
        <v/>
      </c>
      <c r="Q71" s="44"/>
    </row>
    <row r="72" spans="1:17" s="50" customFormat="1" ht="21" customHeight="1">
      <c r="A72" s="66"/>
      <c r="B72" s="68"/>
      <c r="C72" s="69"/>
      <c r="D72" s="70"/>
      <c r="E72" s="69"/>
      <c r="F72" s="71"/>
      <c r="G72" s="71"/>
      <c r="H72" s="71"/>
      <c r="I72" s="72"/>
      <c r="J72" s="72"/>
      <c r="K72" s="72"/>
      <c r="L72" s="73"/>
      <c r="O72" s="186" t="str">
        <f t="shared" si="3"/>
        <v/>
      </c>
      <c r="P72" s="186" t="str">
        <f t="shared" si="2"/>
        <v/>
      </c>
      <c r="Q72" s="44"/>
    </row>
    <row r="73" spans="1:17" s="50" customFormat="1" ht="21" customHeight="1">
      <c r="A73" s="66"/>
      <c r="B73" s="68"/>
      <c r="C73" s="69"/>
      <c r="D73" s="70"/>
      <c r="E73" s="69"/>
      <c r="F73" s="71"/>
      <c r="G73" s="71"/>
      <c r="H73" s="71"/>
      <c r="I73" s="72"/>
      <c r="J73" s="72"/>
      <c r="K73" s="72"/>
      <c r="L73" s="73"/>
      <c r="O73" s="186" t="str">
        <f t="shared" si="3"/>
        <v/>
      </c>
      <c r="P73" s="186" t="str">
        <f t="shared" si="2"/>
        <v/>
      </c>
      <c r="Q73" s="44"/>
    </row>
    <row r="74" spans="1:17" s="50" customFormat="1" ht="21" customHeight="1">
      <c r="A74" s="66"/>
      <c r="B74" s="68"/>
      <c r="C74" s="69"/>
      <c r="D74" s="70"/>
      <c r="E74" s="69"/>
      <c r="F74" s="71"/>
      <c r="G74" s="71"/>
      <c r="H74" s="71"/>
      <c r="I74" s="72"/>
      <c r="J74" s="72"/>
      <c r="K74" s="72"/>
      <c r="L74" s="73"/>
      <c r="O74" s="186" t="str">
        <f t="shared" si="3"/>
        <v/>
      </c>
      <c r="P74" s="186" t="str">
        <f t="shared" si="2"/>
        <v/>
      </c>
      <c r="Q74" s="44"/>
    </row>
    <row r="75" spans="1:17" s="50" customFormat="1" ht="21" customHeight="1">
      <c r="A75" s="66"/>
      <c r="B75" s="68"/>
      <c r="C75" s="69"/>
      <c r="D75" s="70"/>
      <c r="E75" s="69"/>
      <c r="F75" s="71"/>
      <c r="G75" s="71"/>
      <c r="H75" s="71"/>
      <c r="I75" s="72"/>
      <c r="J75" s="72"/>
      <c r="K75" s="72"/>
      <c r="L75" s="73"/>
      <c r="O75" s="186" t="str">
        <f t="shared" si="3"/>
        <v/>
      </c>
      <c r="P75" s="186" t="str">
        <f t="shared" si="2"/>
        <v/>
      </c>
      <c r="Q75" s="44"/>
    </row>
    <row r="76" spans="1:17" s="50" customFormat="1" ht="21" customHeight="1">
      <c r="A76" s="66"/>
      <c r="B76" s="68"/>
      <c r="C76" s="69"/>
      <c r="D76" s="70"/>
      <c r="E76" s="69"/>
      <c r="F76" s="71"/>
      <c r="G76" s="71"/>
      <c r="H76" s="71"/>
      <c r="I76" s="72"/>
      <c r="J76" s="72"/>
      <c r="K76" s="72"/>
      <c r="L76" s="73"/>
      <c r="O76" s="186" t="str">
        <f t="shared" si="3"/>
        <v/>
      </c>
      <c r="P76" s="186" t="str">
        <f t="shared" si="2"/>
        <v/>
      </c>
      <c r="Q76" s="44"/>
    </row>
    <row r="77" spans="1:17" s="50" customFormat="1" ht="21" customHeight="1">
      <c r="A77" s="66"/>
      <c r="B77" s="68"/>
      <c r="C77" s="69"/>
      <c r="D77" s="70"/>
      <c r="E77" s="69"/>
      <c r="F77" s="71"/>
      <c r="G77" s="71"/>
      <c r="H77" s="71"/>
      <c r="I77" s="72"/>
      <c r="J77" s="72"/>
      <c r="K77" s="72"/>
      <c r="L77" s="73"/>
      <c r="O77" s="186" t="str">
        <f t="shared" si="3"/>
        <v/>
      </c>
      <c r="P77" s="186" t="str">
        <f t="shared" si="2"/>
        <v/>
      </c>
      <c r="Q77" s="44"/>
    </row>
    <row r="78" spans="1:17" s="50" customFormat="1" ht="21" customHeight="1">
      <c r="A78" s="66"/>
      <c r="B78" s="68"/>
      <c r="C78" s="69"/>
      <c r="D78" s="70"/>
      <c r="E78" s="69"/>
      <c r="F78" s="71"/>
      <c r="G78" s="71"/>
      <c r="H78" s="71"/>
      <c r="I78" s="72"/>
      <c r="J78" s="72"/>
      <c r="K78" s="72"/>
      <c r="L78" s="73"/>
      <c r="O78" s="186" t="str">
        <f t="shared" si="3"/>
        <v/>
      </c>
      <c r="P78" s="186" t="str">
        <f t="shared" si="2"/>
        <v/>
      </c>
      <c r="Q78" s="44"/>
    </row>
    <row r="79" spans="1:17" s="50" customFormat="1" ht="21" customHeight="1">
      <c r="A79" s="66"/>
      <c r="B79" s="68"/>
      <c r="C79" s="69"/>
      <c r="D79" s="70"/>
      <c r="E79" s="69"/>
      <c r="F79" s="71"/>
      <c r="G79" s="71"/>
      <c r="H79" s="71"/>
      <c r="I79" s="72"/>
      <c r="J79" s="72"/>
      <c r="K79" s="72"/>
      <c r="L79" s="73"/>
      <c r="O79" s="186" t="str">
        <f t="shared" si="3"/>
        <v/>
      </c>
      <c r="P79" s="186" t="str">
        <f t="shared" si="2"/>
        <v/>
      </c>
      <c r="Q79" s="44"/>
    </row>
    <row r="80" spans="1:17" s="50" customFormat="1" ht="21" customHeight="1">
      <c r="A80" s="66"/>
      <c r="B80" s="68"/>
      <c r="C80" s="69"/>
      <c r="D80" s="70"/>
      <c r="E80" s="69"/>
      <c r="F80" s="71"/>
      <c r="G80" s="71"/>
      <c r="H80" s="71"/>
      <c r="I80" s="72"/>
      <c r="J80" s="72"/>
      <c r="K80" s="72"/>
      <c r="L80" s="73"/>
      <c r="O80" s="186" t="str">
        <f t="shared" si="3"/>
        <v/>
      </c>
      <c r="P80" s="186" t="str">
        <f t="shared" si="2"/>
        <v/>
      </c>
      <c r="Q80" s="44"/>
    </row>
    <row r="81" spans="1:17" s="50" customFormat="1" ht="21" customHeight="1">
      <c r="A81" s="66"/>
      <c r="B81" s="68"/>
      <c r="C81" s="69"/>
      <c r="D81" s="70"/>
      <c r="E81" s="69"/>
      <c r="F81" s="71"/>
      <c r="G81" s="71"/>
      <c r="H81" s="71"/>
      <c r="I81" s="72"/>
      <c r="J81" s="72"/>
      <c r="K81" s="72"/>
      <c r="L81" s="73"/>
      <c r="O81" s="186" t="str">
        <f t="shared" si="3"/>
        <v/>
      </c>
      <c r="P81" s="186" t="str">
        <f t="shared" si="2"/>
        <v/>
      </c>
      <c r="Q81" s="44"/>
    </row>
    <row r="82" spans="1:17" s="50" customFormat="1" ht="21" customHeight="1">
      <c r="A82" s="66"/>
      <c r="B82" s="68"/>
      <c r="C82" s="69"/>
      <c r="D82" s="70"/>
      <c r="E82" s="69"/>
      <c r="F82" s="71"/>
      <c r="G82" s="71"/>
      <c r="H82" s="71"/>
      <c r="I82" s="72"/>
      <c r="J82" s="72"/>
      <c r="K82" s="72"/>
      <c r="L82" s="73"/>
      <c r="O82" s="186" t="str">
        <f t="shared" si="3"/>
        <v/>
      </c>
      <c r="P82" s="186" t="str">
        <f t="shared" si="2"/>
        <v/>
      </c>
      <c r="Q82" s="44"/>
    </row>
    <row r="83" spans="1:17" s="50" customFormat="1" ht="21" customHeight="1">
      <c r="A83" s="66"/>
      <c r="B83" s="68"/>
      <c r="C83" s="69"/>
      <c r="D83" s="70"/>
      <c r="E83" s="69"/>
      <c r="F83" s="71"/>
      <c r="G83" s="71"/>
      <c r="H83" s="71"/>
      <c r="I83" s="72"/>
      <c r="J83" s="72"/>
      <c r="K83" s="72"/>
      <c r="L83" s="73"/>
      <c r="O83" s="186" t="str">
        <f t="shared" si="3"/>
        <v/>
      </c>
      <c r="P83" s="186" t="str">
        <f t="shared" si="2"/>
        <v/>
      </c>
      <c r="Q83" s="44"/>
    </row>
    <row r="84" spans="1:17" s="50" customFormat="1" ht="21" customHeight="1">
      <c r="A84" s="66"/>
      <c r="B84" s="68"/>
      <c r="C84" s="69"/>
      <c r="D84" s="70"/>
      <c r="E84" s="69"/>
      <c r="F84" s="71"/>
      <c r="G84" s="71"/>
      <c r="H84" s="71"/>
      <c r="I84" s="72"/>
      <c r="J84" s="72"/>
      <c r="K84" s="72"/>
      <c r="L84" s="73"/>
      <c r="O84" s="186" t="str">
        <f t="shared" si="3"/>
        <v/>
      </c>
      <c r="P84" s="186" t="str">
        <f t="shared" si="2"/>
        <v/>
      </c>
      <c r="Q84" s="44"/>
    </row>
    <row r="85" spans="1:17" s="50" customFormat="1" ht="21" customHeight="1">
      <c r="A85" s="66"/>
      <c r="B85" s="68"/>
      <c r="C85" s="69"/>
      <c r="D85" s="70"/>
      <c r="E85" s="69"/>
      <c r="F85" s="71"/>
      <c r="G85" s="71"/>
      <c r="H85" s="71"/>
      <c r="I85" s="72"/>
      <c r="J85" s="72"/>
      <c r="K85" s="72"/>
      <c r="L85" s="73"/>
      <c r="O85" s="186" t="str">
        <f t="shared" si="3"/>
        <v/>
      </c>
      <c r="P85" s="186" t="str">
        <f t="shared" si="2"/>
        <v/>
      </c>
      <c r="Q85" s="44"/>
    </row>
    <row r="86" spans="1:17" s="50" customFormat="1" ht="21" customHeight="1">
      <c r="A86" s="66"/>
      <c r="B86" s="68"/>
      <c r="C86" s="69"/>
      <c r="D86" s="70"/>
      <c r="E86" s="69"/>
      <c r="F86" s="71"/>
      <c r="G86" s="71"/>
      <c r="H86" s="71"/>
      <c r="I86" s="72"/>
      <c r="J86" s="72"/>
      <c r="K86" s="72"/>
      <c r="L86" s="73"/>
      <c r="O86" s="186" t="str">
        <f t="shared" si="3"/>
        <v/>
      </c>
      <c r="P86" s="186" t="str">
        <f t="shared" si="2"/>
        <v/>
      </c>
      <c r="Q86" s="44"/>
    </row>
    <row r="87" spans="1:17" s="50" customFormat="1" ht="21" customHeight="1">
      <c r="A87" s="66"/>
      <c r="B87" s="68"/>
      <c r="C87" s="69"/>
      <c r="D87" s="70"/>
      <c r="E87" s="69"/>
      <c r="F87" s="71"/>
      <c r="G87" s="71"/>
      <c r="H87" s="71"/>
      <c r="I87" s="72"/>
      <c r="J87" s="72"/>
      <c r="K87" s="72"/>
      <c r="L87" s="73"/>
      <c r="O87" s="186" t="str">
        <f t="shared" si="3"/>
        <v/>
      </c>
      <c r="P87" s="186" t="str">
        <f t="shared" si="2"/>
        <v/>
      </c>
      <c r="Q87" s="44"/>
    </row>
    <row r="88" spans="1:17" s="50" customFormat="1" ht="21" customHeight="1">
      <c r="A88" s="66"/>
      <c r="B88" s="68"/>
      <c r="C88" s="69"/>
      <c r="D88" s="70"/>
      <c r="E88" s="69"/>
      <c r="F88" s="71"/>
      <c r="G88" s="71"/>
      <c r="H88" s="71"/>
      <c r="I88" s="72"/>
      <c r="J88" s="72"/>
      <c r="K88" s="72"/>
      <c r="L88" s="73"/>
      <c r="O88" s="186" t="str">
        <f t="shared" si="3"/>
        <v/>
      </c>
      <c r="P88" s="186" t="str">
        <f t="shared" si="2"/>
        <v/>
      </c>
      <c r="Q88" s="44"/>
    </row>
    <row r="89" spans="1:17" s="50" customFormat="1" ht="21" customHeight="1">
      <c r="A89" s="66"/>
      <c r="B89" s="68"/>
      <c r="C89" s="69"/>
      <c r="D89" s="70"/>
      <c r="E89" s="69"/>
      <c r="F89" s="71"/>
      <c r="G89" s="71"/>
      <c r="H89" s="71"/>
      <c r="I89" s="72"/>
      <c r="J89" s="72"/>
      <c r="K89" s="72"/>
      <c r="L89" s="73"/>
      <c r="O89" s="186" t="str">
        <f t="shared" si="3"/>
        <v/>
      </c>
      <c r="P89" s="186" t="str">
        <f t="shared" si="2"/>
        <v/>
      </c>
      <c r="Q89" s="44"/>
    </row>
    <row r="90" spans="1:17" s="50" customFormat="1" ht="21" customHeight="1">
      <c r="A90" s="66"/>
      <c r="B90" s="68"/>
      <c r="C90" s="69"/>
      <c r="D90" s="70"/>
      <c r="E90" s="69"/>
      <c r="F90" s="71"/>
      <c r="G90" s="71"/>
      <c r="H90" s="71"/>
      <c r="I90" s="72"/>
      <c r="J90" s="72"/>
      <c r="K90" s="72"/>
      <c r="L90" s="73"/>
      <c r="O90" s="186" t="str">
        <f t="shared" si="3"/>
        <v/>
      </c>
      <c r="P90" s="186" t="str">
        <f t="shared" si="2"/>
        <v/>
      </c>
      <c r="Q90" s="44"/>
    </row>
    <row r="91" spans="1:17" s="50" customFormat="1" ht="21" customHeight="1">
      <c r="A91" s="66"/>
      <c r="B91" s="68"/>
      <c r="C91" s="69"/>
      <c r="D91" s="70"/>
      <c r="E91" s="69"/>
      <c r="F91" s="71"/>
      <c r="G91" s="71"/>
      <c r="H91" s="71"/>
      <c r="I91" s="72"/>
      <c r="J91" s="72"/>
      <c r="K91" s="72"/>
      <c r="L91" s="73"/>
      <c r="O91" s="186" t="str">
        <f t="shared" si="3"/>
        <v/>
      </c>
      <c r="P91" s="186" t="str">
        <f t="shared" si="2"/>
        <v/>
      </c>
      <c r="Q91" s="44"/>
    </row>
    <row r="92" spans="1:17" s="50" customFormat="1" ht="21" customHeight="1">
      <c r="A92" s="66"/>
      <c r="B92" s="68"/>
      <c r="C92" s="69"/>
      <c r="D92" s="70"/>
      <c r="E92" s="69"/>
      <c r="F92" s="71"/>
      <c r="G92" s="71"/>
      <c r="H92" s="71"/>
      <c r="I92" s="72"/>
      <c r="J92" s="72"/>
      <c r="K92" s="72"/>
      <c r="L92" s="73"/>
      <c r="O92" s="186" t="str">
        <f t="shared" si="3"/>
        <v/>
      </c>
      <c r="P92" s="186" t="str">
        <f t="shared" si="2"/>
        <v/>
      </c>
      <c r="Q92" s="44"/>
    </row>
    <row r="93" spans="1:17" s="50" customFormat="1" ht="21" customHeight="1">
      <c r="A93" s="66"/>
      <c r="B93" s="68"/>
      <c r="C93" s="69"/>
      <c r="D93" s="70"/>
      <c r="E93" s="69"/>
      <c r="F93" s="71"/>
      <c r="G93" s="71"/>
      <c r="H93" s="71"/>
      <c r="I93" s="72"/>
      <c r="J93" s="72"/>
      <c r="K93" s="72"/>
      <c r="L93" s="73"/>
      <c r="O93" s="186" t="str">
        <f t="shared" si="3"/>
        <v/>
      </c>
      <c r="P93" s="186" t="str">
        <f t="shared" si="2"/>
        <v/>
      </c>
      <c r="Q93" s="44"/>
    </row>
    <row r="94" spans="1:17" s="50" customFormat="1" ht="21" customHeight="1">
      <c r="A94" s="66"/>
      <c r="B94" s="68"/>
      <c r="C94" s="69"/>
      <c r="D94" s="70"/>
      <c r="E94" s="69"/>
      <c r="F94" s="71"/>
      <c r="G94" s="71"/>
      <c r="H94" s="71"/>
      <c r="I94" s="72"/>
      <c r="J94" s="72"/>
      <c r="K94" s="72"/>
      <c r="L94" s="73"/>
      <c r="O94" s="186" t="str">
        <f t="shared" si="3"/>
        <v/>
      </c>
      <c r="P94" s="186" t="str">
        <f t="shared" si="2"/>
        <v/>
      </c>
      <c r="Q94" s="44"/>
    </row>
    <row r="95" spans="1:17" s="50" customFormat="1" ht="21" customHeight="1">
      <c r="A95" s="66"/>
      <c r="B95" s="68"/>
      <c r="C95" s="69"/>
      <c r="D95" s="70"/>
      <c r="E95" s="69"/>
      <c r="F95" s="71"/>
      <c r="G95" s="71"/>
      <c r="H95" s="71"/>
      <c r="I95" s="72"/>
      <c r="J95" s="72"/>
      <c r="K95" s="72"/>
      <c r="L95" s="73"/>
      <c r="O95" s="186" t="str">
        <f t="shared" si="3"/>
        <v/>
      </c>
      <c r="P95" s="186" t="str">
        <f t="shared" si="2"/>
        <v/>
      </c>
      <c r="Q95" s="44"/>
    </row>
    <row r="96" spans="1:17" s="50" customFormat="1" ht="21" customHeight="1">
      <c r="A96" s="66"/>
      <c r="B96" s="68"/>
      <c r="C96" s="69"/>
      <c r="D96" s="70"/>
      <c r="E96" s="69"/>
      <c r="F96" s="71"/>
      <c r="G96" s="71"/>
      <c r="H96" s="71"/>
      <c r="I96" s="72"/>
      <c r="J96" s="72"/>
      <c r="K96" s="72"/>
      <c r="L96" s="73"/>
      <c r="O96" s="186" t="str">
        <f t="shared" si="3"/>
        <v/>
      </c>
      <c r="P96" s="186" t="str">
        <f t="shared" si="2"/>
        <v/>
      </c>
      <c r="Q96" s="44"/>
    </row>
    <row r="97" spans="1:17" s="50" customFormat="1" ht="21" customHeight="1">
      <c r="A97" s="66"/>
      <c r="B97" s="68"/>
      <c r="C97" s="69"/>
      <c r="D97" s="70"/>
      <c r="E97" s="69"/>
      <c r="F97" s="71"/>
      <c r="G97" s="71"/>
      <c r="H97" s="71"/>
      <c r="I97" s="72"/>
      <c r="J97" s="72"/>
      <c r="K97" s="72"/>
      <c r="L97" s="73"/>
      <c r="O97" s="186" t="str">
        <f t="shared" si="3"/>
        <v/>
      </c>
      <c r="P97" s="186" t="str">
        <f t="shared" si="2"/>
        <v/>
      </c>
      <c r="Q97" s="44"/>
    </row>
    <row r="98" spans="1:17" s="50" customFormat="1" ht="21" customHeight="1">
      <c r="A98" s="66"/>
      <c r="B98" s="68"/>
      <c r="C98" s="69"/>
      <c r="D98" s="70"/>
      <c r="E98" s="69"/>
      <c r="F98" s="71"/>
      <c r="G98" s="71"/>
      <c r="H98" s="71"/>
      <c r="I98" s="72"/>
      <c r="J98" s="72"/>
      <c r="K98" s="72"/>
      <c r="L98" s="73"/>
      <c r="O98" s="186" t="str">
        <f t="shared" si="3"/>
        <v/>
      </c>
      <c r="P98" s="186" t="str">
        <f t="shared" si="2"/>
        <v/>
      </c>
      <c r="Q98" s="44"/>
    </row>
    <row r="99" spans="1:17" s="50" customFormat="1" ht="21" customHeight="1">
      <c r="A99" s="66"/>
      <c r="B99" s="68"/>
      <c r="C99" s="69"/>
      <c r="D99" s="70"/>
      <c r="E99" s="69"/>
      <c r="F99" s="71"/>
      <c r="G99" s="71"/>
      <c r="H99" s="71"/>
      <c r="I99" s="72"/>
      <c r="J99" s="72"/>
      <c r="K99" s="72"/>
      <c r="L99" s="73"/>
      <c r="O99" s="186" t="str">
        <f t="shared" si="3"/>
        <v/>
      </c>
      <c r="P99" s="186" t="str">
        <f t="shared" si="2"/>
        <v/>
      </c>
      <c r="Q99" s="44"/>
    </row>
    <row r="100" spans="1:17" s="50" customFormat="1" ht="21" customHeight="1">
      <c r="A100" s="66"/>
      <c r="B100" s="68"/>
      <c r="C100" s="69"/>
      <c r="D100" s="70"/>
      <c r="E100" s="69"/>
      <c r="F100" s="71"/>
      <c r="G100" s="71"/>
      <c r="H100" s="71"/>
      <c r="I100" s="72"/>
      <c r="J100" s="72"/>
      <c r="K100" s="72"/>
      <c r="L100" s="73"/>
      <c r="O100" s="186" t="str">
        <f t="shared" si="3"/>
        <v/>
      </c>
      <c r="P100" s="186" t="str">
        <f t="shared" si="2"/>
        <v/>
      </c>
      <c r="Q100" s="44"/>
    </row>
    <row r="101" spans="1:17" s="50" customFormat="1" ht="21" customHeight="1">
      <c r="A101" s="66"/>
      <c r="B101" s="68"/>
      <c r="C101" s="69"/>
      <c r="D101" s="70"/>
      <c r="E101" s="69"/>
      <c r="F101" s="71"/>
      <c r="G101" s="71"/>
      <c r="H101" s="71"/>
      <c r="I101" s="72"/>
      <c r="J101" s="72"/>
      <c r="K101" s="72"/>
      <c r="L101" s="73"/>
      <c r="O101" s="186" t="str">
        <f t="shared" si="3"/>
        <v/>
      </c>
      <c r="P101" s="186" t="str">
        <f t="shared" si="2"/>
        <v/>
      </c>
      <c r="Q101" s="44"/>
    </row>
    <row r="102" spans="1:17" s="50" customFormat="1" ht="21" customHeight="1">
      <c r="A102" s="66"/>
      <c r="B102" s="68"/>
      <c r="C102" s="69"/>
      <c r="D102" s="70"/>
      <c r="E102" s="69"/>
      <c r="F102" s="71"/>
      <c r="G102" s="71"/>
      <c r="H102" s="71"/>
      <c r="I102" s="72"/>
      <c r="J102" s="72"/>
      <c r="K102" s="72"/>
      <c r="L102" s="73"/>
      <c r="O102" s="186" t="str">
        <f t="shared" si="3"/>
        <v/>
      </c>
      <c r="P102" s="186" t="str">
        <f t="shared" si="2"/>
        <v/>
      </c>
      <c r="Q102" s="44"/>
    </row>
    <row r="103" spans="1:17" s="50" customFormat="1" ht="21" customHeight="1">
      <c r="A103" s="66"/>
      <c r="B103" s="68"/>
      <c r="C103" s="69"/>
      <c r="D103" s="70"/>
      <c r="E103" s="69"/>
      <c r="F103" s="71"/>
      <c r="G103" s="71"/>
      <c r="H103" s="71"/>
      <c r="I103" s="72"/>
      <c r="J103" s="72"/>
      <c r="K103" s="72"/>
      <c r="L103" s="73"/>
      <c r="O103" s="186" t="str">
        <f t="shared" si="3"/>
        <v/>
      </c>
      <c r="P103" s="186" t="str">
        <f t="shared" ref="P103:P166" si="4">IF(COUNTA(A103:B103,D103,F103:H103)=0,"",IF(AND(A103&lt;&gt;"-",COUNTIF(区間名,A103)&gt;0,OR(AND(B103&lt;&gt;"",D103&gt;0,COUNTA(F103:H103)&gt;0),AND(OR(B103="未調査",B103="記録無し"),D103&lt;1,COUNTA(F103:H103)=0))),0,1))</f>
        <v/>
      </c>
      <c r="Q103" s="44"/>
    </row>
    <row r="104" spans="1:17" s="50" customFormat="1" ht="21" customHeight="1">
      <c r="A104" s="66"/>
      <c r="B104" s="68"/>
      <c r="C104" s="69"/>
      <c r="D104" s="70"/>
      <c r="E104" s="69"/>
      <c r="F104" s="71"/>
      <c r="G104" s="71"/>
      <c r="H104" s="71"/>
      <c r="I104" s="72"/>
      <c r="J104" s="72"/>
      <c r="K104" s="72"/>
      <c r="L104" s="73"/>
      <c r="O104" s="186" t="str">
        <f t="shared" ref="O104:O167" si="5">IF(OR($A104="",$A104="範囲外",$A104="-"),"",$A104)</f>
        <v/>
      </c>
      <c r="P104" s="186" t="str">
        <f t="shared" si="4"/>
        <v/>
      </c>
      <c r="Q104" s="44"/>
    </row>
    <row r="105" spans="1:17" s="50" customFormat="1" ht="21" customHeight="1">
      <c r="A105" s="66"/>
      <c r="B105" s="68"/>
      <c r="C105" s="69"/>
      <c r="D105" s="70"/>
      <c r="E105" s="69"/>
      <c r="F105" s="71"/>
      <c r="G105" s="71"/>
      <c r="H105" s="71"/>
      <c r="I105" s="72"/>
      <c r="J105" s="72"/>
      <c r="K105" s="72"/>
      <c r="L105" s="73"/>
      <c r="O105" s="186" t="str">
        <f t="shared" si="5"/>
        <v/>
      </c>
      <c r="P105" s="186" t="str">
        <f t="shared" si="4"/>
        <v/>
      </c>
      <c r="Q105" s="44"/>
    </row>
    <row r="106" spans="1:17" s="50" customFormat="1" ht="21" customHeight="1">
      <c r="A106" s="66"/>
      <c r="B106" s="68"/>
      <c r="C106" s="69"/>
      <c r="D106" s="70"/>
      <c r="E106" s="69"/>
      <c r="F106" s="71"/>
      <c r="G106" s="71"/>
      <c r="H106" s="71"/>
      <c r="I106" s="72"/>
      <c r="J106" s="72"/>
      <c r="K106" s="72"/>
      <c r="L106" s="73"/>
      <c r="O106" s="186" t="str">
        <f t="shared" si="5"/>
        <v/>
      </c>
      <c r="P106" s="186" t="str">
        <f t="shared" si="4"/>
        <v/>
      </c>
      <c r="Q106" s="44"/>
    </row>
    <row r="107" spans="1:17" s="50" customFormat="1" ht="21" customHeight="1">
      <c r="A107" s="66"/>
      <c r="B107" s="68"/>
      <c r="C107" s="69"/>
      <c r="D107" s="70"/>
      <c r="E107" s="69"/>
      <c r="F107" s="71"/>
      <c r="G107" s="71"/>
      <c r="H107" s="71"/>
      <c r="I107" s="72"/>
      <c r="J107" s="72"/>
      <c r="K107" s="72"/>
      <c r="L107" s="73"/>
      <c r="O107" s="186" t="str">
        <f t="shared" si="5"/>
        <v/>
      </c>
      <c r="P107" s="186" t="str">
        <f t="shared" si="4"/>
        <v/>
      </c>
      <c r="Q107" s="44"/>
    </row>
    <row r="108" spans="1:17" s="50" customFormat="1" ht="21" customHeight="1">
      <c r="A108" s="66"/>
      <c r="B108" s="68"/>
      <c r="C108" s="69"/>
      <c r="D108" s="70"/>
      <c r="E108" s="69"/>
      <c r="F108" s="71"/>
      <c r="G108" s="71"/>
      <c r="H108" s="71"/>
      <c r="I108" s="72"/>
      <c r="J108" s="72"/>
      <c r="K108" s="72"/>
      <c r="L108" s="73"/>
      <c r="O108" s="186" t="str">
        <f t="shared" si="5"/>
        <v/>
      </c>
      <c r="P108" s="186" t="str">
        <f t="shared" si="4"/>
        <v/>
      </c>
      <c r="Q108" s="44"/>
    </row>
    <row r="109" spans="1:17" s="50" customFormat="1" ht="21" customHeight="1">
      <c r="A109" s="66"/>
      <c r="B109" s="68"/>
      <c r="C109" s="69"/>
      <c r="D109" s="70"/>
      <c r="E109" s="69"/>
      <c r="F109" s="71"/>
      <c r="G109" s="71"/>
      <c r="H109" s="71"/>
      <c r="I109" s="72"/>
      <c r="J109" s="72"/>
      <c r="K109" s="72"/>
      <c r="L109" s="73"/>
      <c r="O109" s="186" t="str">
        <f t="shared" si="5"/>
        <v/>
      </c>
      <c r="P109" s="186" t="str">
        <f t="shared" si="4"/>
        <v/>
      </c>
      <c r="Q109" s="44"/>
    </row>
    <row r="110" spans="1:17" s="50" customFormat="1" ht="21" customHeight="1">
      <c r="A110" s="66"/>
      <c r="B110" s="68"/>
      <c r="C110" s="69"/>
      <c r="D110" s="70"/>
      <c r="E110" s="69"/>
      <c r="F110" s="71"/>
      <c r="G110" s="71"/>
      <c r="H110" s="71"/>
      <c r="I110" s="72"/>
      <c r="J110" s="72"/>
      <c r="K110" s="72"/>
      <c r="L110" s="73"/>
      <c r="O110" s="186" t="str">
        <f t="shared" si="5"/>
        <v/>
      </c>
      <c r="P110" s="186" t="str">
        <f t="shared" si="4"/>
        <v/>
      </c>
      <c r="Q110" s="44"/>
    </row>
    <row r="111" spans="1:17" s="50" customFormat="1" ht="21" customHeight="1">
      <c r="A111" s="66"/>
      <c r="B111" s="68"/>
      <c r="C111" s="69"/>
      <c r="D111" s="70"/>
      <c r="E111" s="69"/>
      <c r="F111" s="71"/>
      <c r="G111" s="71"/>
      <c r="H111" s="71"/>
      <c r="I111" s="72"/>
      <c r="J111" s="72"/>
      <c r="K111" s="72"/>
      <c r="L111" s="73"/>
      <c r="O111" s="186" t="str">
        <f t="shared" si="5"/>
        <v/>
      </c>
      <c r="P111" s="186" t="str">
        <f t="shared" si="4"/>
        <v/>
      </c>
      <c r="Q111" s="44"/>
    </row>
    <row r="112" spans="1:17" s="50" customFormat="1" ht="21" customHeight="1">
      <c r="A112" s="66"/>
      <c r="B112" s="68"/>
      <c r="C112" s="69"/>
      <c r="D112" s="70"/>
      <c r="E112" s="69"/>
      <c r="F112" s="71"/>
      <c r="G112" s="71"/>
      <c r="H112" s="71"/>
      <c r="I112" s="72"/>
      <c r="J112" s="72"/>
      <c r="K112" s="72"/>
      <c r="L112" s="73"/>
      <c r="O112" s="186" t="str">
        <f t="shared" si="5"/>
        <v/>
      </c>
      <c r="P112" s="186" t="str">
        <f t="shared" si="4"/>
        <v/>
      </c>
      <c r="Q112" s="44"/>
    </row>
    <row r="113" spans="1:17" s="50" customFormat="1" ht="21" customHeight="1">
      <c r="A113" s="66"/>
      <c r="B113" s="68"/>
      <c r="C113" s="69"/>
      <c r="D113" s="70"/>
      <c r="E113" s="69"/>
      <c r="F113" s="71"/>
      <c r="G113" s="71"/>
      <c r="H113" s="71"/>
      <c r="I113" s="72"/>
      <c r="J113" s="72"/>
      <c r="K113" s="72"/>
      <c r="L113" s="73"/>
      <c r="O113" s="186" t="str">
        <f t="shared" si="5"/>
        <v/>
      </c>
      <c r="P113" s="186" t="str">
        <f t="shared" si="4"/>
        <v/>
      </c>
      <c r="Q113" s="44"/>
    </row>
    <row r="114" spans="1:17" s="50" customFormat="1" ht="21" customHeight="1">
      <c r="A114" s="66"/>
      <c r="B114" s="68"/>
      <c r="C114" s="69"/>
      <c r="D114" s="70"/>
      <c r="E114" s="69"/>
      <c r="F114" s="71"/>
      <c r="G114" s="71"/>
      <c r="H114" s="71"/>
      <c r="I114" s="72"/>
      <c r="J114" s="72"/>
      <c r="K114" s="72"/>
      <c r="L114" s="73"/>
      <c r="O114" s="186" t="str">
        <f t="shared" si="5"/>
        <v/>
      </c>
      <c r="P114" s="186" t="str">
        <f t="shared" si="4"/>
        <v/>
      </c>
      <c r="Q114" s="44"/>
    </row>
    <row r="115" spans="1:17" s="50" customFormat="1" ht="21" customHeight="1">
      <c r="A115" s="66"/>
      <c r="B115" s="68"/>
      <c r="C115" s="69"/>
      <c r="D115" s="70"/>
      <c r="E115" s="69"/>
      <c r="F115" s="71"/>
      <c r="G115" s="71"/>
      <c r="H115" s="71"/>
      <c r="I115" s="72"/>
      <c r="J115" s="72"/>
      <c r="K115" s="72"/>
      <c r="L115" s="73"/>
      <c r="O115" s="186" t="str">
        <f t="shared" si="5"/>
        <v/>
      </c>
      <c r="P115" s="186" t="str">
        <f t="shared" si="4"/>
        <v/>
      </c>
      <c r="Q115" s="44"/>
    </row>
    <row r="116" spans="1:17" s="50" customFormat="1" ht="21" customHeight="1">
      <c r="A116" s="66"/>
      <c r="B116" s="68"/>
      <c r="C116" s="69"/>
      <c r="D116" s="70"/>
      <c r="E116" s="69"/>
      <c r="F116" s="71"/>
      <c r="G116" s="71"/>
      <c r="H116" s="71"/>
      <c r="I116" s="72"/>
      <c r="J116" s="72"/>
      <c r="K116" s="72"/>
      <c r="L116" s="73"/>
      <c r="O116" s="186" t="str">
        <f t="shared" si="5"/>
        <v/>
      </c>
      <c r="P116" s="186" t="str">
        <f t="shared" si="4"/>
        <v/>
      </c>
      <c r="Q116" s="44"/>
    </row>
    <row r="117" spans="1:17" s="50" customFormat="1" ht="21" customHeight="1">
      <c r="A117" s="66"/>
      <c r="B117" s="68"/>
      <c r="C117" s="69"/>
      <c r="D117" s="70"/>
      <c r="E117" s="69"/>
      <c r="F117" s="71"/>
      <c r="G117" s="71"/>
      <c r="H117" s="71"/>
      <c r="I117" s="72"/>
      <c r="J117" s="72"/>
      <c r="K117" s="72"/>
      <c r="L117" s="73"/>
      <c r="O117" s="186" t="str">
        <f t="shared" si="5"/>
        <v/>
      </c>
      <c r="P117" s="186" t="str">
        <f t="shared" si="4"/>
        <v/>
      </c>
      <c r="Q117" s="44"/>
    </row>
    <row r="118" spans="1:17" s="50" customFormat="1" ht="21" customHeight="1">
      <c r="A118" s="66"/>
      <c r="B118" s="68"/>
      <c r="C118" s="69"/>
      <c r="D118" s="70"/>
      <c r="E118" s="69"/>
      <c r="F118" s="71"/>
      <c r="G118" s="71"/>
      <c r="H118" s="71"/>
      <c r="I118" s="72"/>
      <c r="J118" s="72"/>
      <c r="K118" s="72"/>
      <c r="L118" s="73"/>
      <c r="O118" s="186" t="str">
        <f t="shared" si="5"/>
        <v/>
      </c>
      <c r="P118" s="186" t="str">
        <f t="shared" si="4"/>
        <v/>
      </c>
      <c r="Q118" s="44"/>
    </row>
    <row r="119" spans="1:17" s="50" customFormat="1" ht="21" customHeight="1">
      <c r="A119" s="66"/>
      <c r="B119" s="68"/>
      <c r="C119" s="69"/>
      <c r="D119" s="70"/>
      <c r="E119" s="69"/>
      <c r="F119" s="71"/>
      <c r="G119" s="71"/>
      <c r="H119" s="71"/>
      <c r="I119" s="72"/>
      <c r="J119" s="72"/>
      <c r="K119" s="72"/>
      <c r="L119" s="73"/>
      <c r="O119" s="186" t="str">
        <f t="shared" si="5"/>
        <v/>
      </c>
      <c r="P119" s="186" t="str">
        <f t="shared" si="4"/>
        <v/>
      </c>
      <c r="Q119" s="44"/>
    </row>
    <row r="120" spans="1:17" s="50" customFormat="1" ht="21" customHeight="1">
      <c r="A120" s="66"/>
      <c r="B120" s="68"/>
      <c r="C120" s="69"/>
      <c r="D120" s="70"/>
      <c r="E120" s="69"/>
      <c r="F120" s="71"/>
      <c r="G120" s="71"/>
      <c r="H120" s="71"/>
      <c r="I120" s="72"/>
      <c r="J120" s="72"/>
      <c r="K120" s="72"/>
      <c r="L120" s="73"/>
      <c r="O120" s="186" t="str">
        <f t="shared" si="5"/>
        <v/>
      </c>
      <c r="P120" s="186" t="str">
        <f t="shared" si="4"/>
        <v/>
      </c>
      <c r="Q120" s="44"/>
    </row>
    <row r="121" spans="1:17" s="50" customFormat="1" ht="21" customHeight="1">
      <c r="A121" s="66"/>
      <c r="B121" s="68"/>
      <c r="C121" s="69"/>
      <c r="D121" s="70"/>
      <c r="E121" s="69"/>
      <c r="F121" s="71"/>
      <c r="G121" s="71"/>
      <c r="H121" s="71"/>
      <c r="I121" s="72"/>
      <c r="J121" s="72"/>
      <c r="K121" s="72"/>
      <c r="L121" s="73"/>
      <c r="O121" s="186" t="str">
        <f t="shared" si="5"/>
        <v/>
      </c>
      <c r="P121" s="186" t="str">
        <f t="shared" si="4"/>
        <v/>
      </c>
      <c r="Q121" s="44"/>
    </row>
    <row r="122" spans="1:17" s="50" customFormat="1" ht="21" customHeight="1">
      <c r="A122" s="66"/>
      <c r="B122" s="68"/>
      <c r="C122" s="69"/>
      <c r="D122" s="70"/>
      <c r="E122" s="69"/>
      <c r="F122" s="71"/>
      <c r="G122" s="71"/>
      <c r="H122" s="71"/>
      <c r="I122" s="72"/>
      <c r="J122" s="72"/>
      <c r="K122" s="72"/>
      <c r="L122" s="73"/>
      <c r="O122" s="186" t="str">
        <f t="shared" si="5"/>
        <v/>
      </c>
      <c r="P122" s="186" t="str">
        <f t="shared" si="4"/>
        <v/>
      </c>
      <c r="Q122" s="44"/>
    </row>
    <row r="123" spans="1:17" s="50" customFormat="1" ht="21" customHeight="1">
      <c r="A123" s="66"/>
      <c r="B123" s="68"/>
      <c r="C123" s="69"/>
      <c r="D123" s="70"/>
      <c r="E123" s="69"/>
      <c r="F123" s="71"/>
      <c r="G123" s="71"/>
      <c r="H123" s="71"/>
      <c r="I123" s="72"/>
      <c r="J123" s="72"/>
      <c r="K123" s="72"/>
      <c r="L123" s="73"/>
      <c r="O123" s="186" t="str">
        <f t="shared" si="5"/>
        <v/>
      </c>
      <c r="P123" s="186" t="str">
        <f t="shared" si="4"/>
        <v/>
      </c>
      <c r="Q123" s="44"/>
    </row>
    <row r="124" spans="1:17" s="50" customFormat="1" ht="21" customHeight="1">
      <c r="A124" s="66"/>
      <c r="B124" s="68"/>
      <c r="C124" s="69"/>
      <c r="D124" s="70"/>
      <c r="E124" s="69"/>
      <c r="F124" s="71"/>
      <c r="G124" s="71"/>
      <c r="H124" s="71"/>
      <c r="I124" s="72"/>
      <c r="J124" s="72"/>
      <c r="K124" s="72"/>
      <c r="L124" s="73"/>
      <c r="O124" s="186" t="str">
        <f t="shared" si="5"/>
        <v/>
      </c>
      <c r="P124" s="186" t="str">
        <f t="shared" si="4"/>
        <v/>
      </c>
      <c r="Q124" s="44"/>
    </row>
    <row r="125" spans="1:17" s="50" customFormat="1" ht="21" customHeight="1">
      <c r="A125" s="66"/>
      <c r="B125" s="68"/>
      <c r="C125" s="69"/>
      <c r="D125" s="70"/>
      <c r="E125" s="69"/>
      <c r="F125" s="71"/>
      <c r="G125" s="71"/>
      <c r="H125" s="71"/>
      <c r="I125" s="72"/>
      <c r="J125" s="72"/>
      <c r="K125" s="72"/>
      <c r="L125" s="73"/>
      <c r="O125" s="186" t="str">
        <f t="shared" si="5"/>
        <v/>
      </c>
      <c r="P125" s="186" t="str">
        <f t="shared" si="4"/>
        <v/>
      </c>
      <c r="Q125" s="44"/>
    </row>
    <row r="126" spans="1:17" s="50" customFormat="1" ht="21" customHeight="1">
      <c r="A126" s="66"/>
      <c r="B126" s="68"/>
      <c r="C126" s="69"/>
      <c r="D126" s="70"/>
      <c r="E126" s="69"/>
      <c r="F126" s="71"/>
      <c r="G126" s="71"/>
      <c r="H126" s="71"/>
      <c r="I126" s="72"/>
      <c r="J126" s="72"/>
      <c r="K126" s="72"/>
      <c r="L126" s="73"/>
      <c r="O126" s="186" t="str">
        <f t="shared" si="5"/>
        <v/>
      </c>
      <c r="P126" s="186" t="str">
        <f t="shared" si="4"/>
        <v/>
      </c>
      <c r="Q126" s="44"/>
    </row>
    <row r="127" spans="1:17" s="50" customFormat="1" ht="21" customHeight="1">
      <c r="A127" s="66"/>
      <c r="B127" s="68"/>
      <c r="C127" s="69"/>
      <c r="D127" s="70"/>
      <c r="E127" s="69"/>
      <c r="F127" s="71"/>
      <c r="G127" s="71"/>
      <c r="H127" s="71"/>
      <c r="I127" s="72"/>
      <c r="J127" s="72"/>
      <c r="K127" s="72"/>
      <c r="L127" s="73"/>
      <c r="O127" s="186" t="str">
        <f t="shared" si="5"/>
        <v/>
      </c>
      <c r="P127" s="186" t="str">
        <f t="shared" si="4"/>
        <v/>
      </c>
      <c r="Q127" s="44"/>
    </row>
    <row r="128" spans="1:17" s="50" customFormat="1" ht="21" customHeight="1">
      <c r="A128" s="66"/>
      <c r="B128" s="68"/>
      <c r="C128" s="69"/>
      <c r="D128" s="70"/>
      <c r="E128" s="69"/>
      <c r="F128" s="71"/>
      <c r="G128" s="71"/>
      <c r="H128" s="71"/>
      <c r="I128" s="72"/>
      <c r="J128" s="72"/>
      <c r="K128" s="72"/>
      <c r="L128" s="73"/>
      <c r="O128" s="186" t="str">
        <f t="shared" si="5"/>
        <v/>
      </c>
      <c r="P128" s="186" t="str">
        <f t="shared" si="4"/>
        <v/>
      </c>
      <c r="Q128" s="44"/>
    </row>
    <row r="129" spans="1:17" s="50" customFormat="1" ht="21" customHeight="1">
      <c r="A129" s="66"/>
      <c r="B129" s="68"/>
      <c r="C129" s="69"/>
      <c r="D129" s="70"/>
      <c r="E129" s="69"/>
      <c r="F129" s="71"/>
      <c r="G129" s="71"/>
      <c r="H129" s="71"/>
      <c r="I129" s="72"/>
      <c r="J129" s="72"/>
      <c r="K129" s="72"/>
      <c r="L129" s="73"/>
      <c r="O129" s="186" t="str">
        <f t="shared" si="5"/>
        <v/>
      </c>
      <c r="P129" s="186" t="str">
        <f t="shared" si="4"/>
        <v/>
      </c>
      <c r="Q129" s="44"/>
    </row>
    <row r="130" spans="1:17" s="50" customFormat="1" ht="21" customHeight="1">
      <c r="A130" s="66"/>
      <c r="B130" s="68"/>
      <c r="C130" s="69"/>
      <c r="D130" s="70"/>
      <c r="E130" s="69"/>
      <c r="F130" s="71"/>
      <c r="G130" s="71"/>
      <c r="H130" s="71"/>
      <c r="I130" s="72"/>
      <c r="J130" s="72"/>
      <c r="K130" s="72"/>
      <c r="L130" s="73"/>
      <c r="O130" s="186" t="str">
        <f t="shared" si="5"/>
        <v/>
      </c>
      <c r="P130" s="186" t="str">
        <f t="shared" si="4"/>
        <v/>
      </c>
      <c r="Q130" s="44"/>
    </row>
    <row r="131" spans="1:17" s="50" customFormat="1" ht="21" customHeight="1">
      <c r="A131" s="66"/>
      <c r="B131" s="68"/>
      <c r="C131" s="69"/>
      <c r="D131" s="70"/>
      <c r="E131" s="69"/>
      <c r="F131" s="71"/>
      <c r="G131" s="71"/>
      <c r="H131" s="71"/>
      <c r="I131" s="72"/>
      <c r="J131" s="72"/>
      <c r="K131" s="72"/>
      <c r="L131" s="73"/>
      <c r="O131" s="186" t="str">
        <f t="shared" si="5"/>
        <v/>
      </c>
      <c r="P131" s="186" t="str">
        <f t="shared" si="4"/>
        <v/>
      </c>
      <c r="Q131" s="44"/>
    </row>
    <row r="132" spans="1:17" s="50" customFormat="1" ht="21" customHeight="1">
      <c r="A132" s="66"/>
      <c r="B132" s="68"/>
      <c r="C132" s="69"/>
      <c r="D132" s="70"/>
      <c r="E132" s="69"/>
      <c r="F132" s="71"/>
      <c r="G132" s="71"/>
      <c r="H132" s="71"/>
      <c r="I132" s="72"/>
      <c r="J132" s="72"/>
      <c r="K132" s="72"/>
      <c r="L132" s="73"/>
      <c r="O132" s="186" t="str">
        <f t="shared" si="5"/>
        <v/>
      </c>
      <c r="P132" s="186" t="str">
        <f t="shared" si="4"/>
        <v/>
      </c>
      <c r="Q132" s="44"/>
    </row>
    <row r="133" spans="1:17" s="50" customFormat="1" ht="21" customHeight="1">
      <c r="A133" s="66"/>
      <c r="B133" s="68"/>
      <c r="C133" s="69"/>
      <c r="D133" s="70"/>
      <c r="E133" s="69"/>
      <c r="F133" s="71"/>
      <c r="G133" s="71"/>
      <c r="H133" s="71"/>
      <c r="I133" s="72"/>
      <c r="J133" s="72"/>
      <c r="K133" s="72"/>
      <c r="L133" s="73"/>
      <c r="O133" s="186" t="str">
        <f t="shared" si="5"/>
        <v/>
      </c>
      <c r="P133" s="186" t="str">
        <f t="shared" si="4"/>
        <v/>
      </c>
      <c r="Q133" s="44"/>
    </row>
    <row r="134" spans="1:17" s="50" customFormat="1" ht="21" customHeight="1">
      <c r="A134" s="66"/>
      <c r="B134" s="68"/>
      <c r="C134" s="69"/>
      <c r="D134" s="70"/>
      <c r="E134" s="69"/>
      <c r="F134" s="71"/>
      <c r="G134" s="71"/>
      <c r="H134" s="71"/>
      <c r="I134" s="72"/>
      <c r="J134" s="72"/>
      <c r="K134" s="72"/>
      <c r="L134" s="73"/>
      <c r="O134" s="186" t="str">
        <f t="shared" si="5"/>
        <v/>
      </c>
      <c r="P134" s="186" t="str">
        <f t="shared" si="4"/>
        <v/>
      </c>
      <c r="Q134" s="44"/>
    </row>
    <row r="135" spans="1:17" s="50" customFormat="1" ht="21" customHeight="1">
      <c r="A135" s="66"/>
      <c r="B135" s="68"/>
      <c r="C135" s="69"/>
      <c r="D135" s="70"/>
      <c r="E135" s="69"/>
      <c r="F135" s="71"/>
      <c r="G135" s="71"/>
      <c r="H135" s="71"/>
      <c r="I135" s="72"/>
      <c r="J135" s="72"/>
      <c r="K135" s="72"/>
      <c r="L135" s="73"/>
      <c r="O135" s="186" t="str">
        <f t="shared" si="5"/>
        <v/>
      </c>
      <c r="P135" s="186" t="str">
        <f t="shared" si="4"/>
        <v/>
      </c>
      <c r="Q135" s="44"/>
    </row>
    <row r="136" spans="1:17" s="50" customFormat="1" ht="21" customHeight="1">
      <c r="A136" s="66"/>
      <c r="B136" s="68"/>
      <c r="C136" s="69"/>
      <c r="D136" s="70"/>
      <c r="E136" s="69"/>
      <c r="F136" s="71"/>
      <c r="G136" s="71"/>
      <c r="H136" s="71"/>
      <c r="I136" s="72"/>
      <c r="J136" s="72"/>
      <c r="K136" s="72"/>
      <c r="L136" s="73"/>
      <c r="O136" s="186" t="str">
        <f t="shared" si="5"/>
        <v/>
      </c>
      <c r="P136" s="186" t="str">
        <f t="shared" si="4"/>
        <v/>
      </c>
      <c r="Q136" s="44"/>
    </row>
    <row r="137" spans="1:17" s="50" customFormat="1" ht="21" customHeight="1">
      <c r="A137" s="66"/>
      <c r="B137" s="68"/>
      <c r="C137" s="69"/>
      <c r="D137" s="70"/>
      <c r="E137" s="69"/>
      <c r="F137" s="71"/>
      <c r="G137" s="71"/>
      <c r="H137" s="71"/>
      <c r="I137" s="72"/>
      <c r="J137" s="72"/>
      <c r="K137" s="72"/>
      <c r="L137" s="73"/>
      <c r="O137" s="186" t="str">
        <f t="shared" si="5"/>
        <v/>
      </c>
      <c r="P137" s="186" t="str">
        <f t="shared" si="4"/>
        <v/>
      </c>
      <c r="Q137" s="44"/>
    </row>
    <row r="138" spans="1:17" s="50" customFormat="1" ht="21" customHeight="1">
      <c r="A138" s="66"/>
      <c r="B138" s="68"/>
      <c r="C138" s="69"/>
      <c r="D138" s="70"/>
      <c r="E138" s="69"/>
      <c r="F138" s="71"/>
      <c r="G138" s="71"/>
      <c r="H138" s="71"/>
      <c r="I138" s="72"/>
      <c r="J138" s="72"/>
      <c r="K138" s="72"/>
      <c r="L138" s="73"/>
      <c r="O138" s="186" t="str">
        <f t="shared" si="5"/>
        <v/>
      </c>
      <c r="P138" s="186" t="str">
        <f t="shared" si="4"/>
        <v/>
      </c>
      <c r="Q138" s="44"/>
    </row>
    <row r="139" spans="1:17" s="50" customFormat="1" ht="21" customHeight="1">
      <c r="A139" s="66"/>
      <c r="B139" s="68"/>
      <c r="C139" s="69"/>
      <c r="D139" s="70"/>
      <c r="E139" s="69"/>
      <c r="F139" s="71"/>
      <c r="G139" s="71"/>
      <c r="H139" s="71"/>
      <c r="I139" s="72"/>
      <c r="J139" s="72"/>
      <c r="K139" s="72"/>
      <c r="L139" s="73"/>
      <c r="O139" s="186" t="str">
        <f t="shared" si="5"/>
        <v/>
      </c>
      <c r="P139" s="186" t="str">
        <f t="shared" si="4"/>
        <v/>
      </c>
      <c r="Q139" s="44"/>
    </row>
    <row r="140" spans="1:17" s="50" customFormat="1" ht="21" customHeight="1">
      <c r="A140" s="66"/>
      <c r="B140" s="68"/>
      <c r="C140" s="69"/>
      <c r="D140" s="70"/>
      <c r="E140" s="69"/>
      <c r="F140" s="71"/>
      <c r="G140" s="71"/>
      <c r="H140" s="71"/>
      <c r="I140" s="72"/>
      <c r="J140" s="72"/>
      <c r="K140" s="72"/>
      <c r="L140" s="73"/>
      <c r="O140" s="186" t="str">
        <f t="shared" si="5"/>
        <v/>
      </c>
      <c r="P140" s="186" t="str">
        <f t="shared" si="4"/>
        <v/>
      </c>
      <c r="Q140" s="44"/>
    </row>
    <row r="141" spans="1:17" s="50" customFormat="1" ht="21" customHeight="1">
      <c r="A141" s="66"/>
      <c r="B141" s="68"/>
      <c r="C141" s="69"/>
      <c r="D141" s="70"/>
      <c r="E141" s="69"/>
      <c r="F141" s="71"/>
      <c r="G141" s="71"/>
      <c r="H141" s="71"/>
      <c r="I141" s="72"/>
      <c r="J141" s="72"/>
      <c r="K141" s="72"/>
      <c r="L141" s="73"/>
      <c r="O141" s="186" t="str">
        <f t="shared" si="5"/>
        <v/>
      </c>
      <c r="P141" s="186" t="str">
        <f t="shared" si="4"/>
        <v/>
      </c>
      <c r="Q141" s="44"/>
    </row>
    <row r="142" spans="1:17" s="50" customFormat="1" ht="21" customHeight="1">
      <c r="A142" s="66"/>
      <c r="B142" s="68"/>
      <c r="C142" s="69"/>
      <c r="D142" s="70"/>
      <c r="E142" s="69"/>
      <c r="F142" s="71"/>
      <c r="G142" s="71"/>
      <c r="H142" s="71"/>
      <c r="I142" s="72"/>
      <c r="J142" s="72"/>
      <c r="K142" s="72"/>
      <c r="L142" s="73"/>
      <c r="O142" s="186" t="str">
        <f t="shared" si="5"/>
        <v/>
      </c>
      <c r="P142" s="186" t="str">
        <f t="shared" si="4"/>
        <v/>
      </c>
      <c r="Q142" s="44"/>
    </row>
    <row r="143" spans="1:17" s="50" customFormat="1" ht="21" customHeight="1">
      <c r="A143" s="66"/>
      <c r="B143" s="68"/>
      <c r="C143" s="69"/>
      <c r="D143" s="70"/>
      <c r="E143" s="69"/>
      <c r="F143" s="71"/>
      <c r="G143" s="71"/>
      <c r="H143" s="71"/>
      <c r="I143" s="72"/>
      <c r="J143" s="72"/>
      <c r="K143" s="72"/>
      <c r="L143" s="73"/>
      <c r="O143" s="186" t="str">
        <f t="shared" si="5"/>
        <v/>
      </c>
      <c r="P143" s="186" t="str">
        <f t="shared" si="4"/>
        <v/>
      </c>
      <c r="Q143" s="44"/>
    </row>
    <row r="144" spans="1:17" s="50" customFormat="1" ht="21" customHeight="1">
      <c r="A144" s="66"/>
      <c r="B144" s="68"/>
      <c r="C144" s="69"/>
      <c r="D144" s="70"/>
      <c r="E144" s="69"/>
      <c r="F144" s="71"/>
      <c r="G144" s="71"/>
      <c r="H144" s="71"/>
      <c r="I144" s="72"/>
      <c r="J144" s="72"/>
      <c r="K144" s="72"/>
      <c r="L144" s="73"/>
      <c r="O144" s="186" t="str">
        <f t="shared" si="5"/>
        <v/>
      </c>
      <c r="P144" s="186" t="str">
        <f t="shared" si="4"/>
        <v/>
      </c>
      <c r="Q144" s="44"/>
    </row>
    <row r="145" spans="1:17" s="50" customFormat="1" ht="21" customHeight="1">
      <c r="A145" s="66"/>
      <c r="B145" s="68"/>
      <c r="C145" s="69"/>
      <c r="D145" s="70"/>
      <c r="E145" s="69"/>
      <c r="F145" s="71"/>
      <c r="G145" s="71"/>
      <c r="H145" s="71"/>
      <c r="I145" s="72"/>
      <c r="J145" s="72"/>
      <c r="K145" s="72"/>
      <c r="L145" s="73"/>
      <c r="O145" s="186" t="str">
        <f t="shared" si="5"/>
        <v/>
      </c>
      <c r="P145" s="186" t="str">
        <f t="shared" si="4"/>
        <v/>
      </c>
      <c r="Q145" s="44"/>
    </row>
    <row r="146" spans="1:17" s="50" customFormat="1" ht="21" customHeight="1">
      <c r="A146" s="66"/>
      <c r="B146" s="68"/>
      <c r="C146" s="69"/>
      <c r="D146" s="70"/>
      <c r="E146" s="69"/>
      <c r="F146" s="71"/>
      <c r="G146" s="71"/>
      <c r="H146" s="71"/>
      <c r="I146" s="72"/>
      <c r="J146" s="72"/>
      <c r="K146" s="72"/>
      <c r="L146" s="73"/>
      <c r="O146" s="186" t="str">
        <f t="shared" si="5"/>
        <v/>
      </c>
      <c r="P146" s="186" t="str">
        <f t="shared" si="4"/>
        <v/>
      </c>
      <c r="Q146" s="44"/>
    </row>
    <row r="147" spans="1:17" s="50" customFormat="1" ht="21" customHeight="1">
      <c r="A147" s="66"/>
      <c r="B147" s="68"/>
      <c r="C147" s="69"/>
      <c r="D147" s="70"/>
      <c r="E147" s="69"/>
      <c r="F147" s="71"/>
      <c r="G147" s="71"/>
      <c r="H147" s="71"/>
      <c r="I147" s="72"/>
      <c r="J147" s="72"/>
      <c r="K147" s="72"/>
      <c r="L147" s="73"/>
      <c r="O147" s="186" t="str">
        <f t="shared" si="5"/>
        <v/>
      </c>
      <c r="P147" s="186" t="str">
        <f t="shared" si="4"/>
        <v/>
      </c>
      <c r="Q147" s="44"/>
    </row>
    <row r="148" spans="1:17" s="50" customFormat="1" ht="21" customHeight="1">
      <c r="A148" s="66"/>
      <c r="B148" s="68"/>
      <c r="C148" s="69"/>
      <c r="D148" s="70"/>
      <c r="E148" s="69"/>
      <c r="F148" s="71"/>
      <c r="G148" s="71"/>
      <c r="H148" s="71"/>
      <c r="I148" s="72"/>
      <c r="J148" s="72"/>
      <c r="K148" s="72"/>
      <c r="L148" s="73"/>
      <c r="O148" s="186" t="str">
        <f t="shared" si="5"/>
        <v/>
      </c>
      <c r="P148" s="186" t="str">
        <f t="shared" si="4"/>
        <v/>
      </c>
      <c r="Q148" s="44"/>
    </row>
    <row r="149" spans="1:17" s="50" customFormat="1" ht="21" customHeight="1">
      <c r="A149" s="66"/>
      <c r="B149" s="68"/>
      <c r="C149" s="69"/>
      <c r="D149" s="70"/>
      <c r="E149" s="69"/>
      <c r="F149" s="71"/>
      <c r="G149" s="71"/>
      <c r="H149" s="71"/>
      <c r="I149" s="72"/>
      <c r="J149" s="72"/>
      <c r="K149" s="72"/>
      <c r="L149" s="73"/>
      <c r="O149" s="186" t="str">
        <f t="shared" si="5"/>
        <v/>
      </c>
      <c r="P149" s="186" t="str">
        <f t="shared" si="4"/>
        <v/>
      </c>
      <c r="Q149" s="44"/>
    </row>
    <row r="150" spans="1:17" s="50" customFormat="1" ht="21" customHeight="1">
      <c r="A150" s="66"/>
      <c r="B150" s="68"/>
      <c r="C150" s="69"/>
      <c r="D150" s="70"/>
      <c r="E150" s="69"/>
      <c r="F150" s="71"/>
      <c r="G150" s="71"/>
      <c r="H150" s="71"/>
      <c r="I150" s="72"/>
      <c r="J150" s="72"/>
      <c r="K150" s="72"/>
      <c r="L150" s="73"/>
      <c r="O150" s="186" t="str">
        <f t="shared" si="5"/>
        <v/>
      </c>
      <c r="P150" s="186" t="str">
        <f t="shared" si="4"/>
        <v/>
      </c>
      <c r="Q150" s="44"/>
    </row>
    <row r="151" spans="1:17" s="50" customFormat="1" ht="21" customHeight="1">
      <c r="A151" s="66"/>
      <c r="B151" s="68"/>
      <c r="C151" s="69"/>
      <c r="D151" s="70"/>
      <c r="E151" s="69"/>
      <c r="F151" s="71"/>
      <c r="G151" s="71"/>
      <c r="H151" s="71"/>
      <c r="I151" s="72"/>
      <c r="J151" s="72"/>
      <c r="K151" s="72"/>
      <c r="L151" s="73"/>
      <c r="O151" s="186" t="str">
        <f t="shared" si="5"/>
        <v/>
      </c>
      <c r="P151" s="186" t="str">
        <f t="shared" si="4"/>
        <v/>
      </c>
      <c r="Q151" s="44"/>
    </row>
    <row r="152" spans="1:17" s="50" customFormat="1" ht="21" customHeight="1">
      <c r="A152" s="66"/>
      <c r="B152" s="68"/>
      <c r="C152" s="69"/>
      <c r="D152" s="70"/>
      <c r="E152" s="69"/>
      <c r="F152" s="71"/>
      <c r="G152" s="71"/>
      <c r="H152" s="71"/>
      <c r="I152" s="72"/>
      <c r="J152" s="72"/>
      <c r="K152" s="72"/>
      <c r="L152" s="73"/>
      <c r="O152" s="186" t="str">
        <f t="shared" si="5"/>
        <v/>
      </c>
      <c r="P152" s="186" t="str">
        <f t="shared" si="4"/>
        <v/>
      </c>
      <c r="Q152" s="44"/>
    </row>
    <row r="153" spans="1:17" s="50" customFormat="1" ht="21" customHeight="1">
      <c r="A153" s="66"/>
      <c r="B153" s="68"/>
      <c r="C153" s="69"/>
      <c r="D153" s="70"/>
      <c r="E153" s="69"/>
      <c r="F153" s="71"/>
      <c r="G153" s="71"/>
      <c r="H153" s="71"/>
      <c r="I153" s="72"/>
      <c r="J153" s="72"/>
      <c r="K153" s="72"/>
      <c r="L153" s="73"/>
      <c r="O153" s="186" t="str">
        <f t="shared" si="5"/>
        <v/>
      </c>
      <c r="P153" s="186" t="str">
        <f t="shared" si="4"/>
        <v/>
      </c>
      <c r="Q153" s="44"/>
    </row>
    <row r="154" spans="1:17" s="50" customFormat="1" ht="21" customHeight="1">
      <c r="A154" s="66"/>
      <c r="B154" s="68"/>
      <c r="C154" s="69"/>
      <c r="D154" s="70"/>
      <c r="E154" s="69"/>
      <c r="F154" s="71"/>
      <c r="G154" s="71"/>
      <c r="H154" s="71"/>
      <c r="I154" s="72"/>
      <c r="J154" s="72"/>
      <c r="K154" s="72"/>
      <c r="L154" s="73"/>
      <c r="O154" s="186" t="str">
        <f t="shared" si="5"/>
        <v/>
      </c>
      <c r="P154" s="186" t="str">
        <f t="shared" si="4"/>
        <v/>
      </c>
      <c r="Q154" s="44"/>
    </row>
    <row r="155" spans="1:17" s="50" customFormat="1" ht="21" customHeight="1">
      <c r="A155" s="66"/>
      <c r="B155" s="68"/>
      <c r="C155" s="69"/>
      <c r="D155" s="70"/>
      <c r="E155" s="69"/>
      <c r="F155" s="71"/>
      <c r="G155" s="71"/>
      <c r="H155" s="71"/>
      <c r="I155" s="72"/>
      <c r="J155" s="72"/>
      <c r="K155" s="72"/>
      <c r="L155" s="73"/>
      <c r="O155" s="186" t="str">
        <f t="shared" si="5"/>
        <v/>
      </c>
      <c r="P155" s="186" t="str">
        <f t="shared" si="4"/>
        <v/>
      </c>
      <c r="Q155" s="44"/>
    </row>
    <row r="156" spans="1:17" s="50" customFormat="1" ht="21" customHeight="1">
      <c r="A156" s="66"/>
      <c r="B156" s="68"/>
      <c r="C156" s="69"/>
      <c r="D156" s="70"/>
      <c r="E156" s="69"/>
      <c r="F156" s="71"/>
      <c r="G156" s="71"/>
      <c r="H156" s="71"/>
      <c r="I156" s="72"/>
      <c r="J156" s="72"/>
      <c r="K156" s="72"/>
      <c r="L156" s="73"/>
      <c r="O156" s="186" t="str">
        <f t="shared" si="5"/>
        <v/>
      </c>
      <c r="P156" s="186" t="str">
        <f t="shared" si="4"/>
        <v/>
      </c>
      <c r="Q156" s="44"/>
    </row>
    <row r="157" spans="1:17" s="50" customFormat="1" ht="21" customHeight="1">
      <c r="A157" s="66"/>
      <c r="B157" s="68"/>
      <c r="C157" s="69"/>
      <c r="D157" s="70"/>
      <c r="E157" s="69"/>
      <c r="F157" s="71"/>
      <c r="G157" s="71"/>
      <c r="H157" s="71"/>
      <c r="I157" s="72"/>
      <c r="J157" s="72"/>
      <c r="K157" s="72"/>
      <c r="L157" s="73"/>
      <c r="O157" s="186" t="str">
        <f t="shared" si="5"/>
        <v/>
      </c>
      <c r="P157" s="186" t="str">
        <f t="shared" si="4"/>
        <v/>
      </c>
      <c r="Q157" s="44"/>
    </row>
    <row r="158" spans="1:17" s="50" customFormat="1" ht="21" customHeight="1">
      <c r="A158" s="66"/>
      <c r="B158" s="68"/>
      <c r="C158" s="69"/>
      <c r="D158" s="70"/>
      <c r="E158" s="69"/>
      <c r="F158" s="71"/>
      <c r="G158" s="71"/>
      <c r="H158" s="71"/>
      <c r="I158" s="72"/>
      <c r="J158" s="72"/>
      <c r="K158" s="72"/>
      <c r="L158" s="73"/>
      <c r="O158" s="186" t="str">
        <f t="shared" si="5"/>
        <v/>
      </c>
      <c r="P158" s="186" t="str">
        <f t="shared" si="4"/>
        <v/>
      </c>
      <c r="Q158" s="44"/>
    </row>
    <row r="159" spans="1:17" s="50" customFormat="1" ht="21" customHeight="1">
      <c r="A159" s="66"/>
      <c r="B159" s="68"/>
      <c r="C159" s="69"/>
      <c r="D159" s="70"/>
      <c r="E159" s="69"/>
      <c r="F159" s="71"/>
      <c r="G159" s="71"/>
      <c r="H159" s="71"/>
      <c r="I159" s="72"/>
      <c r="J159" s="72"/>
      <c r="K159" s="72"/>
      <c r="L159" s="73"/>
      <c r="O159" s="186" t="str">
        <f t="shared" si="5"/>
        <v/>
      </c>
      <c r="P159" s="186" t="str">
        <f t="shared" si="4"/>
        <v/>
      </c>
      <c r="Q159" s="44"/>
    </row>
    <row r="160" spans="1:17" s="50" customFormat="1" ht="21" customHeight="1">
      <c r="A160" s="66"/>
      <c r="B160" s="68"/>
      <c r="C160" s="69"/>
      <c r="D160" s="70"/>
      <c r="E160" s="69"/>
      <c r="F160" s="71"/>
      <c r="G160" s="71"/>
      <c r="H160" s="71"/>
      <c r="I160" s="72"/>
      <c r="J160" s="72"/>
      <c r="K160" s="72"/>
      <c r="L160" s="73"/>
      <c r="O160" s="186" t="str">
        <f t="shared" si="5"/>
        <v/>
      </c>
      <c r="P160" s="186" t="str">
        <f t="shared" si="4"/>
        <v/>
      </c>
      <c r="Q160" s="44"/>
    </row>
    <row r="161" spans="1:17" s="50" customFormat="1" ht="21" customHeight="1">
      <c r="A161" s="66"/>
      <c r="B161" s="68"/>
      <c r="C161" s="69"/>
      <c r="D161" s="70"/>
      <c r="E161" s="69"/>
      <c r="F161" s="71"/>
      <c r="G161" s="71"/>
      <c r="H161" s="71"/>
      <c r="I161" s="72"/>
      <c r="J161" s="72"/>
      <c r="K161" s="72"/>
      <c r="L161" s="73"/>
      <c r="O161" s="186" t="str">
        <f t="shared" si="5"/>
        <v/>
      </c>
      <c r="P161" s="186" t="str">
        <f t="shared" si="4"/>
        <v/>
      </c>
      <c r="Q161" s="44"/>
    </row>
    <row r="162" spans="1:17" s="50" customFormat="1" ht="21" customHeight="1">
      <c r="A162" s="66"/>
      <c r="B162" s="68"/>
      <c r="C162" s="69"/>
      <c r="D162" s="70"/>
      <c r="E162" s="69"/>
      <c r="F162" s="71"/>
      <c r="G162" s="71"/>
      <c r="H162" s="71"/>
      <c r="I162" s="72"/>
      <c r="J162" s="72"/>
      <c r="K162" s="72"/>
      <c r="L162" s="73"/>
      <c r="O162" s="186" t="str">
        <f t="shared" si="5"/>
        <v/>
      </c>
      <c r="P162" s="186" t="str">
        <f t="shared" si="4"/>
        <v/>
      </c>
      <c r="Q162" s="44"/>
    </row>
    <row r="163" spans="1:17" s="50" customFormat="1" ht="21" customHeight="1">
      <c r="A163" s="66"/>
      <c r="B163" s="68"/>
      <c r="C163" s="69"/>
      <c r="D163" s="70"/>
      <c r="E163" s="69"/>
      <c r="F163" s="71"/>
      <c r="G163" s="71"/>
      <c r="H163" s="71"/>
      <c r="I163" s="72"/>
      <c r="J163" s="72"/>
      <c r="K163" s="72"/>
      <c r="L163" s="73"/>
      <c r="O163" s="186" t="str">
        <f t="shared" si="5"/>
        <v/>
      </c>
      <c r="P163" s="186" t="str">
        <f t="shared" si="4"/>
        <v/>
      </c>
      <c r="Q163" s="44"/>
    </row>
    <row r="164" spans="1:17" s="50" customFormat="1" ht="21" customHeight="1">
      <c r="A164" s="66"/>
      <c r="B164" s="68"/>
      <c r="C164" s="69"/>
      <c r="D164" s="70"/>
      <c r="E164" s="69"/>
      <c r="F164" s="71"/>
      <c r="G164" s="71"/>
      <c r="H164" s="71"/>
      <c r="I164" s="72"/>
      <c r="J164" s="72"/>
      <c r="K164" s="72"/>
      <c r="L164" s="73"/>
      <c r="O164" s="186" t="str">
        <f t="shared" si="5"/>
        <v/>
      </c>
      <c r="P164" s="186" t="str">
        <f t="shared" si="4"/>
        <v/>
      </c>
      <c r="Q164" s="44"/>
    </row>
    <row r="165" spans="1:17" s="50" customFormat="1" ht="21" customHeight="1">
      <c r="A165" s="66"/>
      <c r="B165" s="68"/>
      <c r="C165" s="69"/>
      <c r="D165" s="70"/>
      <c r="E165" s="69"/>
      <c r="F165" s="71"/>
      <c r="G165" s="71"/>
      <c r="H165" s="71"/>
      <c r="I165" s="72"/>
      <c r="J165" s="72"/>
      <c r="K165" s="72"/>
      <c r="L165" s="73"/>
      <c r="O165" s="186" t="str">
        <f t="shared" si="5"/>
        <v/>
      </c>
      <c r="P165" s="186" t="str">
        <f t="shared" si="4"/>
        <v/>
      </c>
      <c r="Q165" s="44"/>
    </row>
    <row r="166" spans="1:17" s="50" customFormat="1" ht="21" customHeight="1">
      <c r="A166" s="66"/>
      <c r="B166" s="68"/>
      <c r="C166" s="69"/>
      <c r="D166" s="70"/>
      <c r="E166" s="69"/>
      <c r="F166" s="71"/>
      <c r="G166" s="71"/>
      <c r="H166" s="71"/>
      <c r="I166" s="72"/>
      <c r="J166" s="72"/>
      <c r="K166" s="72"/>
      <c r="L166" s="73"/>
      <c r="O166" s="186" t="str">
        <f t="shared" si="5"/>
        <v/>
      </c>
      <c r="P166" s="186" t="str">
        <f t="shared" si="4"/>
        <v/>
      </c>
      <c r="Q166" s="44"/>
    </row>
    <row r="167" spans="1:17" s="50" customFormat="1" ht="21" customHeight="1">
      <c r="A167" s="66"/>
      <c r="B167" s="68"/>
      <c r="C167" s="69"/>
      <c r="D167" s="70"/>
      <c r="E167" s="69"/>
      <c r="F167" s="71"/>
      <c r="G167" s="71"/>
      <c r="H167" s="71"/>
      <c r="I167" s="72"/>
      <c r="J167" s="72"/>
      <c r="K167" s="72"/>
      <c r="L167" s="73"/>
      <c r="O167" s="186" t="str">
        <f t="shared" si="5"/>
        <v/>
      </c>
      <c r="P167" s="186" t="str">
        <f t="shared" ref="P167:P230" si="6">IF(COUNTA(A167:B167,D167,F167:H167)=0,"",IF(AND(A167&lt;&gt;"-",COUNTIF(区間名,A167)&gt;0,OR(AND(B167&lt;&gt;"",D167&gt;0,COUNTA(F167:H167)&gt;0),AND(OR(B167="未調査",B167="記録無し"),D167&lt;1,COUNTA(F167:H167)=0))),0,1))</f>
        <v/>
      </c>
      <c r="Q167" s="44"/>
    </row>
    <row r="168" spans="1:17" s="50" customFormat="1" ht="21" customHeight="1">
      <c r="A168" s="66"/>
      <c r="B168" s="68"/>
      <c r="C168" s="69"/>
      <c r="D168" s="70"/>
      <c r="E168" s="69"/>
      <c r="F168" s="71"/>
      <c r="G168" s="71"/>
      <c r="H168" s="71"/>
      <c r="I168" s="72"/>
      <c r="J168" s="72"/>
      <c r="K168" s="72"/>
      <c r="L168" s="73"/>
      <c r="O168" s="186" t="str">
        <f t="shared" ref="O168:O231" si="7">IF(OR($A168="",$A168="範囲外",$A168="-"),"",$A168)</f>
        <v/>
      </c>
      <c r="P168" s="186" t="str">
        <f t="shared" si="6"/>
        <v/>
      </c>
      <c r="Q168" s="44"/>
    </row>
    <row r="169" spans="1:17" s="50" customFormat="1" ht="21" customHeight="1">
      <c r="A169" s="66"/>
      <c r="B169" s="68"/>
      <c r="C169" s="69"/>
      <c r="D169" s="70"/>
      <c r="E169" s="69"/>
      <c r="F169" s="71"/>
      <c r="G169" s="71"/>
      <c r="H169" s="71"/>
      <c r="I169" s="72"/>
      <c r="J169" s="72"/>
      <c r="K169" s="72"/>
      <c r="L169" s="73"/>
      <c r="O169" s="186" t="str">
        <f t="shared" si="7"/>
        <v/>
      </c>
      <c r="P169" s="186" t="str">
        <f t="shared" si="6"/>
        <v/>
      </c>
      <c r="Q169" s="44"/>
    </row>
    <row r="170" spans="1:17" s="50" customFormat="1" ht="21" customHeight="1">
      <c r="A170" s="66"/>
      <c r="B170" s="68"/>
      <c r="C170" s="69"/>
      <c r="D170" s="70"/>
      <c r="E170" s="69"/>
      <c r="F170" s="71"/>
      <c r="G170" s="71"/>
      <c r="H170" s="71"/>
      <c r="I170" s="72"/>
      <c r="J170" s="72"/>
      <c r="K170" s="72"/>
      <c r="L170" s="73"/>
      <c r="O170" s="186" t="str">
        <f t="shared" si="7"/>
        <v/>
      </c>
      <c r="P170" s="186" t="str">
        <f t="shared" si="6"/>
        <v/>
      </c>
      <c r="Q170" s="44"/>
    </row>
    <row r="171" spans="1:17" s="50" customFormat="1" ht="21" customHeight="1">
      <c r="A171" s="66"/>
      <c r="B171" s="68"/>
      <c r="C171" s="69"/>
      <c r="D171" s="70"/>
      <c r="E171" s="69"/>
      <c r="F171" s="71"/>
      <c r="G171" s="71"/>
      <c r="H171" s="71"/>
      <c r="I171" s="72"/>
      <c r="J171" s="72"/>
      <c r="K171" s="72"/>
      <c r="L171" s="73"/>
      <c r="O171" s="186" t="str">
        <f t="shared" si="7"/>
        <v/>
      </c>
      <c r="P171" s="186" t="str">
        <f t="shared" si="6"/>
        <v/>
      </c>
      <c r="Q171" s="44"/>
    </row>
    <row r="172" spans="1:17" s="50" customFormat="1" ht="21" customHeight="1">
      <c r="A172" s="66"/>
      <c r="B172" s="68"/>
      <c r="C172" s="69"/>
      <c r="D172" s="70"/>
      <c r="E172" s="69"/>
      <c r="F172" s="71"/>
      <c r="G172" s="71"/>
      <c r="H172" s="71"/>
      <c r="I172" s="72"/>
      <c r="J172" s="72"/>
      <c r="K172" s="72"/>
      <c r="L172" s="73"/>
      <c r="O172" s="186" t="str">
        <f t="shared" si="7"/>
        <v/>
      </c>
      <c r="P172" s="186" t="str">
        <f t="shared" si="6"/>
        <v/>
      </c>
      <c r="Q172" s="44"/>
    </row>
    <row r="173" spans="1:17" s="50" customFormat="1" ht="21" customHeight="1">
      <c r="A173" s="66"/>
      <c r="B173" s="68"/>
      <c r="C173" s="69"/>
      <c r="D173" s="70"/>
      <c r="E173" s="69"/>
      <c r="F173" s="71"/>
      <c r="G173" s="71"/>
      <c r="H173" s="71"/>
      <c r="I173" s="72"/>
      <c r="J173" s="72"/>
      <c r="K173" s="72"/>
      <c r="L173" s="73"/>
      <c r="O173" s="186" t="str">
        <f t="shared" si="7"/>
        <v/>
      </c>
      <c r="P173" s="186" t="str">
        <f t="shared" si="6"/>
        <v/>
      </c>
      <c r="Q173" s="44"/>
    </row>
    <row r="174" spans="1:17" s="50" customFormat="1" ht="21" customHeight="1">
      <c r="A174" s="66"/>
      <c r="B174" s="68"/>
      <c r="C174" s="69"/>
      <c r="D174" s="70"/>
      <c r="E174" s="69"/>
      <c r="F174" s="71"/>
      <c r="G174" s="71"/>
      <c r="H174" s="71"/>
      <c r="I174" s="72"/>
      <c r="J174" s="72"/>
      <c r="K174" s="72"/>
      <c r="L174" s="73"/>
      <c r="O174" s="186" t="str">
        <f t="shared" si="7"/>
        <v/>
      </c>
      <c r="P174" s="186" t="str">
        <f t="shared" si="6"/>
        <v/>
      </c>
      <c r="Q174" s="44"/>
    </row>
    <row r="175" spans="1:17" s="50" customFormat="1" ht="21" customHeight="1">
      <c r="A175" s="66"/>
      <c r="B175" s="68"/>
      <c r="C175" s="69"/>
      <c r="D175" s="70"/>
      <c r="E175" s="69"/>
      <c r="F175" s="71"/>
      <c r="G175" s="71"/>
      <c r="H175" s="71"/>
      <c r="I175" s="72"/>
      <c r="J175" s="72"/>
      <c r="K175" s="72"/>
      <c r="L175" s="73"/>
      <c r="O175" s="186" t="str">
        <f t="shared" si="7"/>
        <v/>
      </c>
      <c r="P175" s="186" t="str">
        <f t="shared" si="6"/>
        <v/>
      </c>
      <c r="Q175" s="44"/>
    </row>
    <row r="176" spans="1:17" s="50" customFormat="1" ht="21" customHeight="1">
      <c r="A176" s="66"/>
      <c r="B176" s="68"/>
      <c r="C176" s="69"/>
      <c r="D176" s="70"/>
      <c r="E176" s="69"/>
      <c r="F176" s="71"/>
      <c r="G176" s="71"/>
      <c r="H176" s="71"/>
      <c r="I176" s="72"/>
      <c r="J176" s="72"/>
      <c r="K176" s="72"/>
      <c r="L176" s="73"/>
      <c r="O176" s="186" t="str">
        <f t="shared" si="7"/>
        <v/>
      </c>
      <c r="P176" s="186" t="str">
        <f t="shared" si="6"/>
        <v/>
      </c>
      <c r="Q176" s="44"/>
    </row>
    <row r="177" spans="1:17" s="50" customFormat="1" ht="21" customHeight="1">
      <c r="A177" s="66"/>
      <c r="B177" s="68"/>
      <c r="C177" s="69"/>
      <c r="D177" s="70"/>
      <c r="E177" s="69"/>
      <c r="F177" s="71"/>
      <c r="G177" s="71"/>
      <c r="H177" s="71"/>
      <c r="I177" s="72"/>
      <c r="J177" s="72"/>
      <c r="K177" s="72"/>
      <c r="L177" s="73"/>
      <c r="O177" s="186" t="str">
        <f t="shared" si="7"/>
        <v/>
      </c>
      <c r="P177" s="186" t="str">
        <f t="shared" si="6"/>
        <v/>
      </c>
      <c r="Q177" s="44"/>
    </row>
    <row r="178" spans="1:17" s="50" customFormat="1" ht="21" customHeight="1">
      <c r="A178" s="66"/>
      <c r="B178" s="68"/>
      <c r="C178" s="69"/>
      <c r="D178" s="70"/>
      <c r="E178" s="69"/>
      <c r="F178" s="71"/>
      <c r="G178" s="71"/>
      <c r="H178" s="71"/>
      <c r="I178" s="72"/>
      <c r="J178" s="72"/>
      <c r="K178" s="72"/>
      <c r="L178" s="73"/>
      <c r="O178" s="186" t="str">
        <f t="shared" si="7"/>
        <v/>
      </c>
      <c r="P178" s="186" t="str">
        <f t="shared" si="6"/>
        <v/>
      </c>
      <c r="Q178" s="44"/>
    </row>
    <row r="179" spans="1:17" s="50" customFormat="1" ht="21" customHeight="1">
      <c r="A179" s="66"/>
      <c r="B179" s="68"/>
      <c r="C179" s="69"/>
      <c r="D179" s="70"/>
      <c r="E179" s="69"/>
      <c r="F179" s="71"/>
      <c r="G179" s="71"/>
      <c r="H179" s="71"/>
      <c r="I179" s="72"/>
      <c r="J179" s="72"/>
      <c r="K179" s="72"/>
      <c r="L179" s="73"/>
      <c r="O179" s="186" t="str">
        <f t="shared" si="7"/>
        <v/>
      </c>
      <c r="P179" s="186" t="str">
        <f t="shared" si="6"/>
        <v/>
      </c>
      <c r="Q179" s="44"/>
    </row>
    <row r="180" spans="1:17" s="50" customFormat="1" ht="21" customHeight="1">
      <c r="A180" s="66"/>
      <c r="B180" s="68"/>
      <c r="C180" s="69"/>
      <c r="D180" s="70"/>
      <c r="E180" s="69"/>
      <c r="F180" s="71"/>
      <c r="G180" s="71"/>
      <c r="H180" s="71"/>
      <c r="I180" s="72"/>
      <c r="J180" s="72"/>
      <c r="K180" s="72"/>
      <c r="L180" s="73"/>
      <c r="O180" s="186" t="str">
        <f t="shared" si="7"/>
        <v/>
      </c>
      <c r="P180" s="186" t="str">
        <f t="shared" si="6"/>
        <v/>
      </c>
      <c r="Q180" s="44"/>
    </row>
    <row r="181" spans="1:17" s="50" customFormat="1" ht="21" customHeight="1">
      <c r="A181" s="66"/>
      <c r="B181" s="68"/>
      <c r="C181" s="69"/>
      <c r="D181" s="70"/>
      <c r="E181" s="69"/>
      <c r="F181" s="71"/>
      <c r="G181" s="71"/>
      <c r="H181" s="71"/>
      <c r="I181" s="72"/>
      <c r="J181" s="72"/>
      <c r="K181" s="72"/>
      <c r="L181" s="73"/>
      <c r="O181" s="186" t="str">
        <f t="shared" si="7"/>
        <v/>
      </c>
      <c r="P181" s="186" t="str">
        <f t="shared" si="6"/>
        <v/>
      </c>
      <c r="Q181" s="44"/>
    </row>
    <row r="182" spans="1:17" s="50" customFormat="1" ht="21" customHeight="1">
      <c r="A182" s="66"/>
      <c r="B182" s="68"/>
      <c r="C182" s="69"/>
      <c r="D182" s="70"/>
      <c r="E182" s="69"/>
      <c r="F182" s="71"/>
      <c r="G182" s="71"/>
      <c r="H182" s="71"/>
      <c r="I182" s="72"/>
      <c r="J182" s="72"/>
      <c r="K182" s="72"/>
      <c r="L182" s="73"/>
      <c r="O182" s="186" t="str">
        <f t="shared" si="7"/>
        <v/>
      </c>
      <c r="P182" s="186" t="str">
        <f t="shared" si="6"/>
        <v/>
      </c>
      <c r="Q182" s="44"/>
    </row>
    <row r="183" spans="1:17" s="50" customFormat="1" ht="21" customHeight="1">
      <c r="A183" s="66"/>
      <c r="B183" s="68"/>
      <c r="C183" s="69"/>
      <c r="D183" s="70"/>
      <c r="E183" s="69"/>
      <c r="F183" s="71"/>
      <c r="G183" s="71"/>
      <c r="H183" s="71"/>
      <c r="I183" s="72"/>
      <c r="J183" s="72"/>
      <c r="K183" s="72"/>
      <c r="L183" s="73"/>
      <c r="O183" s="186" t="str">
        <f t="shared" si="7"/>
        <v/>
      </c>
      <c r="P183" s="186" t="str">
        <f t="shared" si="6"/>
        <v/>
      </c>
      <c r="Q183" s="44"/>
    </row>
    <row r="184" spans="1:17" s="50" customFormat="1" ht="21" customHeight="1">
      <c r="A184" s="66"/>
      <c r="B184" s="68"/>
      <c r="C184" s="69"/>
      <c r="D184" s="70"/>
      <c r="E184" s="69"/>
      <c r="F184" s="71"/>
      <c r="G184" s="71"/>
      <c r="H184" s="71"/>
      <c r="I184" s="72"/>
      <c r="J184" s="72"/>
      <c r="K184" s="72"/>
      <c r="L184" s="73"/>
      <c r="O184" s="186" t="str">
        <f t="shared" si="7"/>
        <v/>
      </c>
      <c r="P184" s="186" t="str">
        <f t="shared" si="6"/>
        <v/>
      </c>
      <c r="Q184" s="44"/>
    </row>
    <row r="185" spans="1:17" s="50" customFormat="1" ht="21" customHeight="1">
      <c r="A185" s="66"/>
      <c r="B185" s="68"/>
      <c r="C185" s="69"/>
      <c r="D185" s="70"/>
      <c r="E185" s="69"/>
      <c r="F185" s="71"/>
      <c r="G185" s="71"/>
      <c r="H185" s="71"/>
      <c r="I185" s="72"/>
      <c r="J185" s="72"/>
      <c r="K185" s="72"/>
      <c r="L185" s="73"/>
      <c r="O185" s="186" t="str">
        <f t="shared" si="7"/>
        <v/>
      </c>
      <c r="P185" s="186" t="str">
        <f t="shared" si="6"/>
        <v/>
      </c>
      <c r="Q185" s="44"/>
    </row>
    <row r="186" spans="1:17" s="50" customFormat="1" ht="21" customHeight="1">
      <c r="A186" s="66"/>
      <c r="B186" s="68"/>
      <c r="C186" s="69"/>
      <c r="D186" s="70"/>
      <c r="E186" s="69"/>
      <c r="F186" s="71"/>
      <c r="G186" s="71"/>
      <c r="H186" s="71"/>
      <c r="I186" s="72"/>
      <c r="J186" s="72"/>
      <c r="K186" s="72"/>
      <c r="L186" s="73"/>
      <c r="O186" s="186" t="str">
        <f t="shared" si="7"/>
        <v/>
      </c>
      <c r="P186" s="186" t="str">
        <f t="shared" si="6"/>
        <v/>
      </c>
      <c r="Q186" s="44"/>
    </row>
    <row r="187" spans="1:17" s="50" customFormat="1" ht="21" customHeight="1">
      <c r="A187" s="66"/>
      <c r="B187" s="68"/>
      <c r="C187" s="69"/>
      <c r="D187" s="70"/>
      <c r="E187" s="69"/>
      <c r="F187" s="71"/>
      <c r="G187" s="71"/>
      <c r="H187" s="71"/>
      <c r="I187" s="72"/>
      <c r="J187" s="72"/>
      <c r="K187" s="72"/>
      <c r="L187" s="73"/>
      <c r="O187" s="186" t="str">
        <f t="shared" si="7"/>
        <v/>
      </c>
      <c r="P187" s="186" t="str">
        <f t="shared" si="6"/>
        <v/>
      </c>
      <c r="Q187" s="44"/>
    </row>
    <row r="188" spans="1:17" s="50" customFormat="1" ht="21" customHeight="1">
      <c r="A188" s="66"/>
      <c r="B188" s="68"/>
      <c r="C188" s="69"/>
      <c r="D188" s="70"/>
      <c r="E188" s="69"/>
      <c r="F188" s="71"/>
      <c r="G188" s="71"/>
      <c r="H188" s="71"/>
      <c r="I188" s="72"/>
      <c r="J188" s="72"/>
      <c r="K188" s="72"/>
      <c r="L188" s="73"/>
      <c r="O188" s="186" t="str">
        <f t="shared" si="7"/>
        <v/>
      </c>
      <c r="P188" s="186" t="str">
        <f t="shared" si="6"/>
        <v/>
      </c>
      <c r="Q188" s="44"/>
    </row>
    <row r="189" spans="1:17" s="50" customFormat="1" ht="21" customHeight="1">
      <c r="A189" s="66"/>
      <c r="B189" s="68"/>
      <c r="C189" s="69"/>
      <c r="D189" s="70"/>
      <c r="E189" s="69"/>
      <c r="F189" s="71"/>
      <c r="G189" s="71"/>
      <c r="H189" s="71"/>
      <c r="I189" s="72"/>
      <c r="J189" s="72"/>
      <c r="K189" s="72"/>
      <c r="L189" s="73"/>
      <c r="O189" s="186" t="str">
        <f t="shared" si="7"/>
        <v/>
      </c>
      <c r="P189" s="186" t="str">
        <f t="shared" si="6"/>
        <v/>
      </c>
      <c r="Q189" s="44"/>
    </row>
    <row r="190" spans="1:17" s="50" customFormat="1" ht="21" customHeight="1">
      <c r="A190" s="66"/>
      <c r="B190" s="68"/>
      <c r="C190" s="69"/>
      <c r="D190" s="70"/>
      <c r="E190" s="69"/>
      <c r="F190" s="71"/>
      <c r="G190" s="71"/>
      <c r="H190" s="71"/>
      <c r="I190" s="72"/>
      <c r="J190" s="72"/>
      <c r="K190" s="72"/>
      <c r="L190" s="73"/>
      <c r="O190" s="186" t="str">
        <f t="shared" si="7"/>
        <v/>
      </c>
      <c r="P190" s="186" t="str">
        <f t="shared" si="6"/>
        <v/>
      </c>
      <c r="Q190" s="44"/>
    </row>
    <row r="191" spans="1:17" s="50" customFormat="1" ht="21" customHeight="1">
      <c r="A191" s="66"/>
      <c r="B191" s="68"/>
      <c r="C191" s="69"/>
      <c r="D191" s="70"/>
      <c r="E191" s="69"/>
      <c r="F191" s="71"/>
      <c r="G191" s="71"/>
      <c r="H191" s="71"/>
      <c r="I191" s="72"/>
      <c r="J191" s="72"/>
      <c r="K191" s="72"/>
      <c r="L191" s="73"/>
      <c r="O191" s="186" t="str">
        <f t="shared" si="7"/>
        <v/>
      </c>
      <c r="P191" s="186" t="str">
        <f t="shared" si="6"/>
        <v/>
      </c>
      <c r="Q191" s="44"/>
    </row>
    <row r="192" spans="1:17" s="50" customFormat="1" ht="21" customHeight="1">
      <c r="A192" s="66"/>
      <c r="B192" s="68"/>
      <c r="C192" s="69"/>
      <c r="D192" s="70"/>
      <c r="E192" s="69"/>
      <c r="F192" s="71"/>
      <c r="G192" s="71"/>
      <c r="H192" s="71"/>
      <c r="I192" s="72"/>
      <c r="J192" s="72"/>
      <c r="K192" s="72"/>
      <c r="L192" s="73"/>
      <c r="O192" s="186" t="str">
        <f t="shared" si="7"/>
        <v/>
      </c>
      <c r="P192" s="186" t="str">
        <f t="shared" si="6"/>
        <v/>
      </c>
      <c r="Q192" s="44"/>
    </row>
    <row r="193" spans="1:17" s="50" customFormat="1" ht="21" customHeight="1">
      <c r="A193" s="66"/>
      <c r="B193" s="68"/>
      <c r="C193" s="69"/>
      <c r="D193" s="70"/>
      <c r="E193" s="69"/>
      <c r="F193" s="71"/>
      <c r="G193" s="71"/>
      <c r="H193" s="71"/>
      <c r="I193" s="72"/>
      <c r="J193" s="72"/>
      <c r="K193" s="72"/>
      <c r="L193" s="73"/>
      <c r="O193" s="186" t="str">
        <f t="shared" si="7"/>
        <v/>
      </c>
      <c r="P193" s="186" t="str">
        <f t="shared" si="6"/>
        <v/>
      </c>
      <c r="Q193" s="44"/>
    </row>
    <row r="194" spans="1:17" s="50" customFormat="1" ht="21" customHeight="1">
      <c r="A194" s="66"/>
      <c r="B194" s="68"/>
      <c r="C194" s="69"/>
      <c r="D194" s="70"/>
      <c r="E194" s="69"/>
      <c r="F194" s="71"/>
      <c r="G194" s="71"/>
      <c r="H194" s="71"/>
      <c r="I194" s="72"/>
      <c r="J194" s="72"/>
      <c r="K194" s="72"/>
      <c r="L194" s="73"/>
      <c r="O194" s="186" t="str">
        <f t="shared" si="7"/>
        <v/>
      </c>
      <c r="P194" s="186" t="str">
        <f t="shared" si="6"/>
        <v/>
      </c>
      <c r="Q194" s="44"/>
    </row>
    <row r="195" spans="1:17" s="50" customFormat="1" ht="21" customHeight="1">
      <c r="A195" s="66"/>
      <c r="B195" s="68"/>
      <c r="C195" s="69"/>
      <c r="D195" s="70"/>
      <c r="E195" s="69"/>
      <c r="F195" s="71"/>
      <c r="G195" s="71"/>
      <c r="H195" s="71"/>
      <c r="I195" s="72"/>
      <c r="J195" s="72"/>
      <c r="K195" s="72"/>
      <c r="L195" s="73"/>
      <c r="O195" s="186" t="str">
        <f t="shared" si="7"/>
        <v/>
      </c>
      <c r="P195" s="186" t="str">
        <f t="shared" si="6"/>
        <v/>
      </c>
      <c r="Q195" s="44"/>
    </row>
    <row r="196" spans="1:17" s="50" customFormat="1" ht="21" customHeight="1">
      <c r="A196" s="66"/>
      <c r="B196" s="68"/>
      <c r="C196" s="69"/>
      <c r="D196" s="70"/>
      <c r="E196" s="69"/>
      <c r="F196" s="71"/>
      <c r="G196" s="71"/>
      <c r="H196" s="71"/>
      <c r="I196" s="72"/>
      <c r="J196" s="72"/>
      <c r="K196" s="72"/>
      <c r="L196" s="73"/>
      <c r="O196" s="186" t="str">
        <f t="shared" si="7"/>
        <v/>
      </c>
      <c r="P196" s="186" t="str">
        <f t="shared" si="6"/>
        <v/>
      </c>
      <c r="Q196" s="44"/>
    </row>
    <row r="197" spans="1:17" s="50" customFormat="1" ht="21" customHeight="1">
      <c r="A197" s="66"/>
      <c r="B197" s="68"/>
      <c r="C197" s="69"/>
      <c r="D197" s="70"/>
      <c r="E197" s="69"/>
      <c r="F197" s="71"/>
      <c r="G197" s="71"/>
      <c r="H197" s="71"/>
      <c r="I197" s="72"/>
      <c r="J197" s="72"/>
      <c r="K197" s="72"/>
      <c r="L197" s="73"/>
      <c r="O197" s="186" t="str">
        <f t="shared" si="7"/>
        <v/>
      </c>
      <c r="P197" s="186" t="str">
        <f t="shared" si="6"/>
        <v/>
      </c>
      <c r="Q197" s="44"/>
    </row>
    <row r="198" spans="1:17" s="50" customFormat="1" ht="21" customHeight="1">
      <c r="A198" s="66"/>
      <c r="B198" s="68"/>
      <c r="C198" s="69"/>
      <c r="D198" s="70"/>
      <c r="E198" s="69"/>
      <c r="F198" s="71"/>
      <c r="G198" s="71"/>
      <c r="H198" s="71"/>
      <c r="I198" s="72"/>
      <c r="J198" s="72"/>
      <c r="K198" s="72"/>
      <c r="L198" s="73"/>
      <c r="O198" s="186" t="str">
        <f t="shared" si="7"/>
        <v/>
      </c>
      <c r="P198" s="186" t="str">
        <f t="shared" si="6"/>
        <v/>
      </c>
      <c r="Q198" s="44"/>
    </row>
    <row r="199" spans="1:17" s="50" customFormat="1" ht="21" customHeight="1">
      <c r="A199" s="66"/>
      <c r="B199" s="68"/>
      <c r="C199" s="69"/>
      <c r="D199" s="70"/>
      <c r="E199" s="69"/>
      <c r="F199" s="71"/>
      <c r="G199" s="71"/>
      <c r="H199" s="71"/>
      <c r="I199" s="72"/>
      <c r="J199" s="72"/>
      <c r="K199" s="72"/>
      <c r="L199" s="73"/>
      <c r="O199" s="186" t="str">
        <f t="shared" si="7"/>
        <v/>
      </c>
      <c r="P199" s="186" t="str">
        <f t="shared" si="6"/>
        <v/>
      </c>
      <c r="Q199" s="44"/>
    </row>
    <row r="200" spans="1:17" s="50" customFormat="1" ht="21" customHeight="1">
      <c r="A200" s="66"/>
      <c r="B200" s="68"/>
      <c r="C200" s="69"/>
      <c r="D200" s="70"/>
      <c r="E200" s="69"/>
      <c r="F200" s="71"/>
      <c r="G200" s="71"/>
      <c r="H200" s="71"/>
      <c r="I200" s="72"/>
      <c r="J200" s="72"/>
      <c r="K200" s="72"/>
      <c r="L200" s="73"/>
      <c r="O200" s="186" t="str">
        <f t="shared" si="7"/>
        <v/>
      </c>
      <c r="P200" s="186" t="str">
        <f t="shared" si="6"/>
        <v/>
      </c>
      <c r="Q200" s="44"/>
    </row>
    <row r="201" spans="1:17" s="50" customFormat="1" ht="21" customHeight="1">
      <c r="A201" s="66"/>
      <c r="B201" s="68"/>
      <c r="C201" s="69"/>
      <c r="D201" s="70"/>
      <c r="E201" s="69"/>
      <c r="F201" s="71"/>
      <c r="G201" s="71"/>
      <c r="H201" s="71"/>
      <c r="I201" s="72"/>
      <c r="J201" s="72"/>
      <c r="K201" s="72"/>
      <c r="L201" s="73"/>
      <c r="O201" s="186" t="str">
        <f t="shared" si="7"/>
        <v/>
      </c>
      <c r="P201" s="186" t="str">
        <f t="shared" si="6"/>
        <v/>
      </c>
      <c r="Q201" s="44"/>
    </row>
    <row r="202" spans="1:17" s="50" customFormat="1" ht="21" customHeight="1">
      <c r="A202" s="66"/>
      <c r="B202" s="68"/>
      <c r="C202" s="69"/>
      <c r="D202" s="70"/>
      <c r="E202" s="69"/>
      <c r="F202" s="71"/>
      <c r="G202" s="71"/>
      <c r="H202" s="71"/>
      <c r="I202" s="72"/>
      <c r="J202" s="72"/>
      <c r="K202" s="72"/>
      <c r="L202" s="73"/>
      <c r="O202" s="186" t="str">
        <f t="shared" si="7"/>
        <v/>
      </c>
      <c r="P202" s="186" t="str">
        <f t="shared" si="6"/>
        <v/>
      </c>
      <c r="Q202" s="44"/>
    </row>
    <row r="203" spans="1:17" s="50" customFormat="1" ht="21" customHeight="1">
      <c r="A203" s="66"/>
      <c r="B203" s="68"/>
      <c r="C203" s="69"/>
      <c r="D203" s="70"/>
      <c r="E203" s="69"/>
      <c r="F203" s="71"/>
      <c r="G203" s="71"/>
      <c r="H203" s="71"/>
      <c r="I203" s="72"/>
      <c r="J203" s="72"/>
      <c r="K203" s="72"/>
      <c r="L203" s="73"/>
      <c r="O203" s="186" t="str">
        <f t="shared" si="7"/>
        <v/>
      </c>
      <c r="P203" s="186" t="str">
        <f t="shared" si="6"/>
        <v/>
      </c>
      <c r="Q203" s="44"/>
    </row>
    <row r="204" spans="1:17" s="50" customFormat="1" ht="21" customHeight="1">
      <c r="A204" s="66"/>
      <c r="B204" s="68"/>
      <c r="C204" s="69"/>
      <c r="D204" s="70"/>
      <c r="E204" s="69"/>
      <c r="F204" s="71"/>
      <c r="G204" s="71"/>
      <c r="H204" s="71"/>
      <c r="I204" s="72"/>
      <c r="J204" s="72"/>
      <c r="K204" s="72"/>
      <c r="L204" s="73"/>
      <c r="O204" s="186" t="str">
        <f t="shared" si="7"/>
        <v/>
      </c>
      <c r="P204" s="186" t="str">
        <f t="shared" si="6"/>
        <v/>
      </c>
      <c r="Q204" s="44"/>
    </row>
    <row r="205" spans="1:17" s="50" customFormat="1" ht="21" customHeight="1">
      <c r="A205" s="66"/>
      <c r="B205" s="68"/>
      <c r="C205" s="69"/>
      <c r="D205" s="70"/>
      <c r="E205" s="69"/>
      <c r="F205" s="71"/>
      <c r="G205" s="71"/>
      <c r="H205" s="71"/>
      <c r="I205" s="72"/>
      <c r="J205" s="72"/>
      <c r="K205" s="72"/>
      <c r="L205" s="73"/>
      <c r="O205" s="186" t="str">
        <f t="shared" si="7"/>
        <v/>
      </c>
      <c r="P205" s="186" t="str">
        <f t="shared" si="6"/>
        <v/>
      </c>
      <c r="Q205" s="44"/>
    </row>
    <row r="206" spans="1:17" s="50" customFormat="1" ht="21" customHeight="1">
      <c r="A206" s="66"/>
      <c r="B206" s="68"/>
      <c r="C206" s="69"/>
      <c r="D206" s="70"/>
      <c r="E206" s="69"/>
      <c r="F206" s="71"/>
      <c r="G206" s="71"/>
      <c r="H206" s="71"/>
      <c r="I206" s="72"/>
      <c r="J206" s="72"/>
      <c r="K206" s="72"/>
      <c r="L206" s="73"/>
      <c r="O206" s="186" t="str">
        <f t="shared" si="7"/>
        <v/>
      </c>
      <c r="P206" s="186" t="str">
        <f t="shared" si="6"/>
        <v/>
      </c>
      <c r="Q206" s="44"/>
    </row>
    <row r="207" spans="1:17" s="50" customFormat="1" ht="21" customHeight="1">
      <c r="A207" s="66"/>
      <c r="B207" s="68"/>
      <c r="C207" s="69"/>
      <c r="D207" s="70"/>
      <c r="E207" s="69"/>
      <c r="F207" s="71"/>
      <c r="G207" s="71"/>
      <c r="H207" s="71"/>
      <c r="I207" s="72"/>
      <c r="J207" s="72"/>
      <c r="K207" s="72"/>
      <c r="L207" s="73"/>
      <c r="O207" s="186" t="str">
        <f t="shared" si="7"/>
        <v/>
      </c>
      <c r="P207" s="186" t="str">
        <f t="shared" si="6"/>
        <v/>
      </c>
      <c r="Q207" s="44"/>
    </row>
    <row r="208" spans="1:17" s="50" customFormat="1" ht="21" customHeight="1">
      <c r="A208" s="66"/>
      <c r="B208" s="68"/>
      <c r="C208" s="69"/>
      <c r="D208" s="70"/>
      <c r="E208" s="69"/>
      <c r="F208" s="71"/>
      <c r="G208" s="71"/>
      <c r="H208" s="71"/>
      <c r="I208" s="72"/>
      <c r="J208" s="72"/>
      <c r="K208" s="72"/>
      <c r="L208" s="73"/>
      <c r="O208" s="186" t="str">
        <f t="shared" si="7"/>
        <v/>
      </c>
      <c r="P208" s="186" t="str">
        <f t="shared" si="6"/>
        <v/>
      </c>
      <c r="Q208" s="44"/>
    </row>
    <row r="209" spans="1:17" s="50" customFormat="1" ht="21" customHeight="1">
      <c r="A209" s="66"/>
      <c r="B209" s="68"/>
      <c r="C209" s="69"/>
      <c r="D209" s="70"/>
      <c r="E209" s="69"/>
      <c r="F209" s="71"/>
      <c r="G209" s="71"/>
      <c r="H209" s="71"/>
      <c r="I209" s="72"/>
      <c r="J209" s="72"/>
      <c r="K209" s="72"/>
      <c r="L209" s="73"/>
      <c r="O209" s="186" t="str">
        <f t="shared" si="7"/>
        <v/>
      </c>
      <c r="P209" s="186" t="str">
        <f t="shared" si="6"/>
        <v/>
      </c>
      <c r="Q209" s="44"/>
    </row>
    <row r="210" spans="1:17" s="50" customFormat="1" ht="21" customHeight="1">
      <c r="A210" s="66"/>
      <c r="B210" s="68"/>
      <c r="C210" s="69"/>
      <c r="D210" s="70"/>
      <c r="E210" s="69"/>
      <c r="F210" s="71"/>
      <c r="G210" s="71"/>
      <c r="H210" s="71"/>
      <c r="I210" s="72"/>
      <c r="J210" s="72"/>
      <c r="K210" s="72"/>
      <c r="L210" s="73"/>
      <c r="O210" s="186" t="str">
        <f t="shared" si="7"/>
        <v/>
      </c>
      <c r="P210" s="186" t="str">
        <f t="shared" si="6"/>
        <v/>
      </c>
      <c r="Q210" s="44"/>
    </row>
    <row r="211" spans="1:17" s="50" customFormat="1" ht="21" customHeight="1">
      <c r="A211" s="66"/>
      <c r="B211" s="68"/>
      <c r="C211" s="69"/>
      <c r="D211" s="70"/>
      <c r="E211" s="69"/>
      <c r="F211" s="71"/>
      <c r="G211" s="71"/>
      <c r="H211" s="71"/>
      <c r="I211" s="72"/>
      <c r="J211" s="72"/>
      <c r="K211" s="72"/>
      <c r="L211" s="73"/>
      <c r="O211" s="186" t="str">
        <f t="shared" si="7"/>
        <v/>
      </c>
      <c r="P211" s="186" t="str">
        <f t="shared" si="6"/>
        <v/>
      </c>
      <c r="Q211" s="44"/>
    </row>
    <row r="212" spans="1:17" s="50" customFormat="1" ht="21" customHeight="1">
      <c r="A212" s="66"/>
      <c r="B212" s="68"/>
      <c r="C212" s="69"/>
      <c r="D212" s="70"/>
      <c r="E212" s="69"/>
      <c r="F212" s="71"/>
      <c r="G212" s="71"/>
      <c r="H212" s="71"/>
      <c r="I212" s="72"/>
      <c r="J212" s="72"/>
      <c r="K212" s="72"/>
      <c r="L212" s="73"/>
      <c r="O212" s="186" t="str">
        <f t="shared" si="7"/>
        <v/>
      </c>
      <c r="P212" s="186" t="str">
        <f t="shared" si="6"/>
        <v/>
      </c>
      <c r="Q212" s="44"/>
    </row>
    <row r="213" spans="1:17" s="50" customFormat="1" ht="21" customHeight="1">
      <c r="A213" s="66"/>
      <c r="B213" s="68"/>
      <c r="C213" s="69"/>
      <c r="D213" s="70"/>
      <c r="E213" s="69"/>
      <c r="F213" s="71"/>
      <c r="G213" s="71"/>
      <c r="H213" s="71"/>
      <c r="I213" s="72"/>
      <c r="J213" s="72"/>
      <c r="K213" s="72"/>
      <c r="L213" s="73"/>
      <c r="O213" s="186" t="str">
        <f t="shared" si="7"/>
        <v/>
      </c>
      <c r="P213" s="186" t="str">
        <f t="shared" si="6"/>
        <v/>
      </c>
      <c r="Q213" s="44"/>
    </row>
    <row r="214" spans="1:17" s="50" customFormat="1" ht="21" customHeight="1">
      <c r="A214" s="66"/>
      <c r="B214" s="68"/>
      <c r="C214" s="69"/>
      <c r="D214" s="70"/>
      <c r="E214" s="69"/>
      <c r="F214" s="71"/>
      <c r="G214" s="71"/>
      <c r="H214" s="71"/>
      <c r="I214" s="72"/>
      <c r="J214" s="72"/>
      <c r="K214" s="72"/>
      <c r="L214" s="73"/>
      <c r="O214" s="186" t="str">
        <f t="shared" si="7"/>
        <v/>
      </c>
      <c r="P214" s="186" t="str">
        <f t="shared" si="6"/>
        <v/>
      </c>
      <c r="Q214" s="44"/>
    </row>
    <row r="215" spans="1:17" s="50" customFormat="1" ht="21" customHeight="1">
      <c r="A215" s="66"/>
      <c r="B215" s="68"/>
      <c r="C215" s="69"/>
      <c r="D215" s="70"/>
      <c r="E215" s="69"/>
      <c r="F215" s="71"/>
      <c r="G215" s="71"/>
      <c r="H215" s="71"/>
      <c r="I215" s="72"/>
      <c r="J215" s="72"/>
      <c r="K215" s="72"/>
      <c r="L215" s="73"/>
      <c r="O215" s="186" t="str">
        <f t="shared" si="7"/>
        <v/>
      </c>
      <c r="P215" s="186" t="str">
        <f t="shared" si="6"/>
        <v/>
      </c>
      <c r="Q215" s="44"/>
    </row>
    <row r="216" spans="1:17" s="50" customFormat="1" ht="21" customHeight="1">
      <c r="A216" s="66"/>
      <c r="B216" s="68"/>
      <c r="C216" s="69"/>
      <c r="D216" s="70"/>
      <c r="E216" s="69"/>
      <c r="F216" s="71"/>
      <c r="G216" s="71"/>
      <c r="H216" s="71"/>
      <c r="I216" s="72"/>
      <c r="J216" s="72"/>
      <c r="K216" s="72"/>
      <c r="L216" s="73"/>
      <c r="O216" s="186" t="str">
        <f t="shared" si="7"/>
        <v/>
      </c>
      <c r="P216" s="186" t="str">
        <f t="shared" si="6"/>
        <v/>
      </c>
      <c r="Q216" s="44"/>
    </row>
    <row r="217" spans="1:17" s="50" customFormat="1" ht="21" customHeight="1">
      <c r="A217" s="66"/>
      <c r="B217" s="68"/>
      <c r="C217" s="69"/>
      <c r="D217" s="70"/>
      <c r="E217" s="69"/>
      <c r="F217" s="71"/>
      <c r="G217" s="71"/>
      <c r="H217" s="71"/>
      <c r="I217" s="72"/>
      <c r="J217" s="72"/>
      <c r="K217" s="72"/>
      <c r="L217" s="73"/>
      <c r="O217" s="186" t="str">
        <f t="shared" si="7"/>
        <v/>
      </c>
      <c r="P217" s="186" t="str">
        <f t="shared" si="6"/>
        <v/>
      </c>
      <c r="Q217" s="44"/>
    </row>
    <row r="218" spans="1:17" s="50" customFormat="1" ht="21" customHeight="1">
      <c r="A218" s="66"/>
      <c r="B218" s="68"/>
      <c r="C218" s="69"/>
      <c r="D218" s="70"/>
      <c r="E218" s="69"/>
      <c r="F218" s="71"/>
      <c r="G218" s="71"/>
      <c r="H218" s="71"/>
      <c r="I218" s="72"/>
      <c r="J218" s="72"/>
      <c r="K218" s="72"/>
      <c r="L218" s="73"/>
      <c r="O218" s="186" t="str">
        <f t="shared" si="7"/>
        <v/>
      </c>
      <c r="P218" s="186" t="str">
        <f t="shared" si="6"/>
        <v/>
      </c>
      <c r="Q218" s="44"/>
    </row>
    <row r="219" spans="1:17" s="50" customFormat="1" ht="21" customHeight="1">
      <c r="A219" s="66"/>
      <c r="B219" s="68"/>
      <c r="C219" s="69"/>
      <c r="D219" s="70"/>
      <c r="E219" s="69"/>
      <c r="F219" s="71"/>
      <c r="G219" s="71"/>
      <c r="H219" s="71"/>
      <c r="I219" s="72"/>
      <c r="J219" s="72"/>
      <c r="K219" s="72"/>
      <c r="L219" s="73"/>
      <c r="O219" s="186" t="str">
        <f t="shared" si="7"/>
        <v/>
      </c>
      <c r="P219" s="186" t="str">
        <f t="shared" si="6"/>
        <v/>
      </c>
      <c r="Q219" s="44"/>
    </row>
    <row r="220" spans="1:17" s="50" customFormat="1" ht="21" customHeight="1">
      <c r="A220" s="66"/>
      <c r="B220" s="68"/>
      <c r="C220" s="69"/>
      <c r="D220" s="70"/>
      <c r="E220" s="69"/>
      <c r="F220" s="71"/>
      <c r="G220" s="71"/>
      <c r="H220" s="71"/>
      <c r="I220" s="72"/>
      <c r="J220" s="72"/>
      <c r="K220" s="72"/>
      <c r="L220" s="73"/>
      <c r="O220" s="186" t="str">
        <f t="shared" si="7"/>
        <v/>
      </c>
      <c r="P220" s="186" t="str">
        <f t="shared" si="6"/>
        <v/>
      </c>
      <c r="Q220" s="44"/>
    </row>
    <row r="221" spans="1:17" s="50" customFormat="1" ht="21" customHeight="1">
      <c r="A221" s="66"/>
      <c r="B221" s="68"/>
      <c r="C221" s="69"/>
      <c r="D221" s="70"/>
      <c r="E221" s="69"/>
      <c r="F221" s="71"/>
      <c r="G221" s="71"/>
      <c r="H221" s="71"/>
      <c r="I221" s="72"/>
      <c r="J221" s="72"/>
      <c r="K221" s="72"/>
      <c r="L221" s="73"/>
      <c r="O221" s="186" t="str">
        <f t="shared" si="7"/>
        <v/>
      </c>
      <c r="P221" s="186" t="str">
        <f t="shared" si="6"/>
        <v/>
      </c>
      <c r="Q221" s="44"/>
    </row>
    <row r="222" spans="1:17" s="50" customFormat="1" ht="21" customHeight="1">
      <c r="A222" s="66"/>
      <c r="B222" s="68"/>
      <c r="C222" s="69"/>
      <c r="D222" s="70"/>
      <c r="E222" s="69"/>
      <c r="F222" s="71"/>
      <c r="G222" s="71"/>
      <c r="H222" s="71"/>
      <c r="I222" s="72"/>
      <c r="J222" s="72"/>
      <c r="K222" s="72"/>
      <c r="L222" s="73"/>
      <c r="O222" s="186" t="str">
        <f t="shared" si="7"/>
        <v/>
      </c>
      <c r="P222" s="186" t="str">
        <f t="shared" si="6"/>
        <v/>
      </c>
      <c r="Q222" s="44"/>
    </row>
    <row r="223" spans="1:17" s="50" customFormat="1" ht="21" customHeight="1">
      <c r="A223" s="66"/>
      <c r="B223" s="68"/>
      <c r="C223" s="69"/>
      <c r="D223" s="70"/>
      <c r="E223" s="69"/>
      <c r="F223" s="71"/>
      <c r="G223" s="71"/>
      <c r="H223" s="71"/>
      <c r="I223" s="72"/>
      <c r="J223" s="72"/>
      <c r="K223" s="72"/>
      <c r="L223" s="73"/>
      <c r="O223" s="186" t="str">
        <f t="shared" si="7"/>
        <v/>
      </c>
      <c r="P223" s="186" t="str">
        <f t="shared" si="6"/>
        <v/>
      </c>
      <c r="Q223" s="44"/>
    </row>
    <row r="224" spans="1:17" s="50" customFormat="1" ht="21" customHeight="1">
      <c r="A224" s="66"/>
      <c r="B224" s="68"/>
      <c r="C224" s="69"/>
      <c r="D224" s="70"/>
      <c r="E224" s="69"/>
      <c r="F224" s="71"/>
      <c r="G224" s="71"/>
      <c r="H224" s="71"/>
      <c r="I224" s="72"/>
      <c r="J224" s="72"/>
      <c r="K224" s="72"/>
      <c r="L224" s="73"/>
      <c r="O224" s="186" t="str">
        <f t="shared" si="7"/>
        <v/>
      </c>
      <c r="P224" s="186" t="str">
        <f t="shared" si="6"/>
        <v/>
      </c>
      <c r="Q224" s="44"/>
    </row>
    <row r="225" spans="1:17" s="50" customFormat="1" ht="21" customHeight="1">
      <c r="A225" s="66"/>
      <c r="B225" s="68"/>
      <c r="C225" s="69"/>
      <c r="D225" s="70"/>
      <c r="E225" s="69"/>
      <c r="F225" s="71"/>
      <c r="G225" s="71"/>
      <c r="H225" s="71"/>
      <c r="I225" s="72"/>
      <c r="J225" s="72"/>
      <c r="K225" s="72"/>
      <c r="L225" s="73"/>
      <c r="O225" s="186" t="str">
        <f t="shared" si="7"/>
        <v/>
      </c>
      <c r="P225" s="186" t="str">
        <f t="shared" si="6"/>
        <v/>
      </c>
      <c r="Q225" s="44"/>
    </row>
    <row r="226" spans="1:17" s="50" customFormat="1" ht="21" customHeight="1">
      <c r="A226" s="66"/>
      <c r="B226" s="68"/>
      <c r="C226" s="69"/>
      <c r="D226" s="70"/>
      <c r="E226" s="69"/>
      <c r="F226" s="71"/>
      <c r="G226" s="71"/>
      <c r="H226" s="71"/>
      <c r="I226" s="72"/>
      <c r="J226" s="72"/>
      <c r="K226" s="72"/>
      <c r="L226" s="73"/>
      <c r="O226" s="186" t="str">
        <f t="shared" si="7"/>
        <v/>
      </c>
      <c r="P226" s="186" t="str">
        <f t="shared" si="6"/>
        <v/>
      </c>
      <c r="Q226" s="44"/>
    </row>
    <row r="227" spans="1:17" s="50" customFormat="1" ht="21" customHeight="1">
      <c r="A227" s="66"/>
      <c r="B227" s="68"/>
      <c r="C227" s="69"/>
      <c r="D227" s="70"/>
      <c r="E227" s="69"/>
      <c r="F227" s="71"/>
      <c r="G227" s="71"/>
      <c r="H227" s="71"/>
      <c r="I227" s="72"/>
      <c r="J227" s="72"/>
      <c r="K227" s="72"/>
      <c r="L227" s="73"/>
      <c r="O227" s="186" t="str">
        <f t="shared" si="7"/>
        <v/>
      </c>
      <c r="P227" s="186" t="str">
        <f t="shared" si="6"/>
        <v/>
      </c>
      <c r="Q227" s="44"/>
    </row>
    <row r="228" spans="1:17" s="50" customFormat="1" ht="21" customHeight="1">
      <c r="A228" s="66"/>
      <c r="B228" s="68"/>
      <c r="C228" s="69"/>
      <c r="D228" s="70"/>
      <c r="E228" s="69"/>
      <c r="F228" s="71"/>
      <c r="G228" s="71"/>
      <c r="H228" s="71"/>
      <c r="I228" s="72"/>
      <c r="J228" s="72"/>
      <c r="K228" s="72"/>
      <c r="L228" s="73"/>
      <c r="O228" s="186" t="str">
        <f t="shared" si="7"/>
        <v/>
      </c>
      <c r="P228" s="186" t="str">
        <f t="shared" si="6"/>
        <v/>
      </c>
      <c r="Q228" s="44"/>
    </row>
    <row r="229" spans="1:17" s="50" customFormat="1" ht="21" customHeight="1">
      <c r="A229" s="66"/>
      <c r="B229" s="68"/>
      <c r="C229" s="69"/>
      <c r="D229" s="70"/>
      <c r="E229" s="69"/>
      <c r="F229" s="71"/>
      <c r="G229" s="71"/>
      <c r="H229" s="71"/>
      <c r="I229" s="72"/>
      <c r="J229" s="72"/>
      <c r="K229" s="72"/>
      <c r="L229" s="73"/>
      <c r="O229" s="186" t="str">
        <f t="shared" si="7"/>
        <v/>
      </c>
      <c r="P229" s="186" t="str">
        <f t="shared" si="6"/>
        <v/>
      </c>
      <c r="Q229" s="44"/>
    </row>
    <row r="230" spans="1:17" s="50" customFormat="1" ht="21" customHeight="1">
      <c r="A230" s="66"/>
      <c r="B230" s="68"/>
      <c r="C230" s="69"/>
      <c r="D230" s="70"/>
      <c r="E230" s="69"/>
      <c r="F230" s="71"/>
      <c r="G230" s="71"/>
      <c r="H230" s="71"/>
      <c r="I230" s="72"/>
      <c r="J230" s="72"/>
      <c r="K230" s="72"/>
      <c r="L230" s="73"/>
      <c r="O230" s="186" t="str">
        <f t="shared" si="7"/>
        <v/>
      </c>
      <c r="P230" s="186" t="str">
        <f t="shared" si="6"/>
        <v/>
      </c>
      <c r="Q230" s="44"/>
    </row>
    <row r="231" spans="1:17" s="50" customFormat="1" ht="21" customHeight="1">
      <c r="A231" s="66"/>
      <c r="B231" s="68"/>
      <c r="C231" s="69"/>
      <c r="D231" s="70"/>
      <c r="E231" s="69"/>
      <c r="F231" s="71"/>
      <c r="G231" s="71"/>
      <c r="H231" s="71"/>
      <c r="I231" s="72"/>
      <c r="J231" s="72"/>
      <c r="K231" s="72"/>
      <c r="L231" s="73"/>
      <c r="O231" s="186" t="str">
        <f t="shared" si="7"/>
        <v/>
      </c>
      <c r="P231" s="186" t="str">
        <f t="shared" ref="P231:P288" si="8">IF(COUNTA(A231:B231,D231,F231:H231)=0,"",IF(AND(A231&lt;&gt;"-",COUNTIF(区間名,A231)&gt;0,OR(AND(B231&lt;&gt;"",D231&gt;0,COUNTA(F231:H231)&gt;0),AND(OR(B231="未調査",B231="記録無し"),D231&lt;1,COUNTA(F231:H231)=0))),0,1))</f>
        <v/>
      </c>
      <c r="Q231" s="44"/>
    </row>
    <row r="232" spans="1:17" s="50" customFormat="1" ht="21" customHeight="1">
      <c r="A232" s="66"/>
      <c r="B232" s="68"/>
      <c r="C232" s="69"/>
      <c r="D232" s="70"/>
      <c r="E232" s="69"/>
      <c r="F232" s="71"/>
      <c r="G232" s="71"/>
      <c r="H232" s="71"/>
      <c r="I232" s="72"/>
      <c r="J232" s="72"/>
      <c r="K232" s="72"/>
      <c r="L232" s="73"/>
      <c r="O232" s="186" t="str">
        <f t="shared" ref="O232:O288" si="9">IF(OR($A232="",$A232="範囲外",$A232="-"),"",$A232)</f>
        <v/>
      </c>
      <c r="P232" s="186" t="str">
        <f t="shared" si="8"/>
        <v/>
      </c>
      <c r="Q232" s="44"/>
    </row>
    <row r="233" spans="1:17" s="50" customFormat="1" ht="21" customHeight="1">
      <c r="A233" s="66"/>
      <c r="B233" s="68"/>
      <c r="C233" s="69"/>
      <c r="D233" s="70"/>
      <c r="E233" s="69"/>
      <c r="F233" s="71"/>
      <c r="G233" s="71"/>
      <c r="H233" s="71"/>
      <c r="I233" s="72"/>
      <c r="J233" s="72"/>
      <c r="K233" s="72"/>
      <c r="L233" s="73"/>
      <c r="O233" s="186" t="str">
        <f t="shared" si="9"/>
        <v/>
      </c>
      <c r="P233" s="186" t="str">
        <f t="shared" si="8"/>
        <v/>
      </c>
      <c r="Q233" s="44"/>
    </row>
    <row r="234" spans="1:17" s="50" customFormat="1" ht="21" customHeight="1">
      <c r="A234" s="66"/>
      <c r="B234" s="68"/>
      <c r="C234" s="69"/>
      <c r="D234" s="70"/>
      <c r="E234" s="69"/>
      <c r="F234" s="71"/>
      <c r="G234" s="71"/>
      <c r="H234" s="71"/>
      <c r="I234" s="72"/>
      <c r="J234" s="72"/>
      <c r="K234" s="72"/>
      <c r="L234" s="73"/>
      <c r="O234" s="186" t="str">
        <f t="shared" si="9"/>
        <v/>
      </c>
      <c r="P234" s="186" t="str">
        <f t="shared" si="8"/>
        <v/>
      </c>
      <c r="Q234" s="44"/>
    </row>
    <row r="235" spans="1:17" s="50" customFormat="1" ht="21" customHeight="1">
      <c r="A235" s="66"/>
      <c r="B235" s="68"/>
      <c r="C235" s="69"/>
      <c r="D235" s="70"/>
      <c r="E235" s="69"/>
      <c r="F235" s="71"/>
      <c r="G235" s="71"/>
      <c r="H235" s="71"/>
      <c r="I235" s="72"/>
      <c r="J235" s="72"/>
      <c r="K235" s="72"/>
      <c r="L235" s="73"/>
      <c r="O235" s="186" t="str">
        <f t="shared" si="9"/>
        <v/>
      </c>
      <c r="P235" s="186" t="str">
        <f t="shared" si="8"/>
        <v/>
      </c>
      <c r="Q235" s="44"/>
    </row>
    <row r="236" spans="1:17" s="50" customFormat="1" ht="21" customHeight="1">
      <c r="A236" s="66"/>
      <c r="B236" s="68"/>
      <c r="C236" s="69"/>
      <c r="D236" s="70"/>
      <c r="E236" s="69"/>
      <c r="F236" s="71"/>
      <c r="G236" s="71"/>
      <c r="H236" s="71"/>
      <c r="I236" s="72"/>
      <c r="J236" s="72"/>
      <c r="K236" s="72"/>
      <c r="L236" s="73"/>
      <c r="O236" s="186" t="str">
        <f t="shared" si="9"/>
        <v/>
      </c>
      <c r="P236" s="186" t="str">
        <f t="shared" si="8"/>
        <v/>
      </c>
      <c r="Q236" s="44"/>
    </row>
    <row r="237" spans="1:17" s="50" customFormat="1" ht="21" customHeight="1">
      <c r="A237" s="66"/>
      <c r="B237" s="68"/>
      <c r="C237" s="69"/>
      <c r="D237" s="70"/>
      <c r="E237" s="69"/>
      <c r="F237" s="71"/>
      <c r="G237" s="71"/>
      <c r="H237" s="71"/>
      <c r="I237" s="72"/>
      <c r="J237" s="72"/>
      <c r="K237" s="72"/>
      <c r="L237" s="73"/>
      <c r="O237" s="186" t="str">
        <f t="shared" si="9"/>
        <v/>
      </c>
      <c r="P237" s="186" t="str">
        <f t="shared" si="8"/>
        <v/>
      </c>
      <c r="Q237" s="44"/>
    </row>
    <row r="238" spans="1:17" s="50" customFormat="1" ht="21" customHeight="1">
      <c r="A238" s="66"/>
      <c r="B238" s="68"/>
      <c r="C238" s="69"/>
      <c r="D238" s="70"/>
      <c r="E238" s="69"/>
      <c r="F238" s="71"/>
      <c r="G238" s="71"/>
      <c r="H238" s="71"/>
      <c r="I238" s="72"/>
      <c r="J238" s="72"/>
      <c r="K238" s="72"/>
      <c r="L238" s="73"/>
      <c r="O238" s="186" t="str">
        <f t="shared" si="9"/>
        <v/>
      </c>
      <c r="P238" s="186" t="str">
        <f t="shared" si="8"/>
        <v/>
      </c>
      <c r="Q238" s="44"/>
    </row>
    <row r="239" spans="1:17" s="50" customFormat="1" ht="21" customHeight="1">
      <c r="A239" s="66"/>
      <c r="B239" s="68"/>
      <c r="C239" s="69"/>
      <c r="D239" s="70"/>
      <c r="E239" s="69"/>
      <c r="F239" s="71"/>
      <c r="G239" s="71"/>
      <c r="H239" s="71"/>
      <c r="I239" s="72"/>
      <c r="J239" s="72"/>
      <c r="K239" s="72"/>
      <c r="L239" s="73"/>
      <c r="O239" s="186" t="str">
        <f t="shared" si="9"/>
        <v/>
      </c>
      <c r="P239" s="186" t="str">
        <f t="shared" si="8"/>
        <v/>
      </c>
      <c r="Q239" s="44"/>
    </row>
    <row r="240" spans="1:17" s="50" customFormat="1" ht="21" customHeight="1">
      <c r="A240" s="66"/>
      <c r="B240" s="68"/>
      <c r="C240" s="69"/>
      <c r="D240" s="70"/>
      <c r="E240" s="69"/>
      <c r="F240" s="71"/>
      <c r="G240" s="71"/>
      <c r="H240" s="71"/>
      <c r="I240" s="72"/>
      <c r="J240" s="72"/>
      <c r="K240" s="72"/>
      <c r="L240" s="73"/>
      <c r="O240" s="186" t="str">
        <f t="shared" si="9"/>
        <v/>
      </c>
      <c r="P240" s="186" t="str">
        <f t="shared" si="8"/>
        <v/>
      </c>
      <c r="Q240" s="44"/>
    </row>
    <row r="241" spans="1:17" s="50" customFormat="1" ht="21" customHeight="1">
      <c r="A241" s="66"/>
      <c r="B241" s="68"/>
      <c r="C241" s="69"/>
      <c r="D241" s="70"/>
      <c r="E241" s="69"/>
      <c r="F241" s="71"/>
      <c r="G241" s="71"/>
      <c r="H241" s="71"/>
      <c r="I241" s="72"/>
      <c r="J241" s="72"/>
      <c r="K241" s="72"/>
      <c r="L241" s="73"/>
      <c r="O241" s="186" t="str">
        <f t="shared" si="9"/>
        <v/>
      </c>
      <c r="P241" s="186" t="str">
        <f t="shared" si="8"/>
        <v/>
      </c>
      <c r="Q241" s="44"/>
    </row>
    <row r="242" spans="1:17" s="50" customFormat="1" ht="21" customHeight="1">
      <c r="A242" s="66"/>
      <c r="B242" s="68"/>
      <c r="C242" s="69"/>
      <c r="D242" s="70"/>
      <c r="E242" s="69"/>
      <c r="F242" s="71"/>
      <c r="G242" s="71"/>
      <c r="H242" s="71"/>
      <c r="I242" s="72"/>
      <c r="J242" s="72"/>
      <c r="K242" s="72"/>
      <c r="L242" s="73"/>
      <c r="O242" s="186" t="str">
        <f t="shared" si="9"/>
        <v/>
      </c>
      <c r="P242" s="186" t="str">
        <f t="shared" si="8"/>
        <v/>
      </c>
      <c r="Q242" s="44"/>
    </row>
    <row r="243" spans="1:17" s="50" customFormat="1" ht="21" customHeight="1">
      <c r="A243" s="66"/>
      <c r="B243" s="68"/>
      <c r="C243" s="69"/>
      <c r="D243" s="70"/>
      <c r="E243" s="69"/>
      <c r="F243" s="71"/>
      <c r="G243" s="71"/>
      <c r="H243" s="71"/>
      <c r="I243" s="72"/>
      <c r="J243" s="72"/>
      <c r="K243" s="72"/>
      <c r="L243" s="73"/>
      <c r="O243" s="186" t="str">
        <f t="shared" si="9"/>
        <v/>
      </c>
      <c r="P243" s="186" t="str">
        <f t="shared" si="8"/>
        <v/>
      </c>
      <c r="Q243" s="44"/>
    </row>
    <row r="244" spans="1:17" s="50" customFormat="1" ht="21" customHeight="1">
      <c r="A244" s="66"/>
      <c r="B244" s="68"/>
      <c r="C244" s="69"/>
      <c r="D244" s="70"/>
      <c r="E244" s="69"/>
      <c r="F244" s="71"/>
      <c r="G244" s="71"/>
      <c r="H244" s="71"/>
      <c r="I244" s="72"/>
      <c r="J244" s="72"/>
      <c r="K244" s="72"/>
      <c r="L244" s="73"/>
      <c r="O244" s="186" t="str">
        <f t="shared" si="9"/>
        <v/>
      </c>
      <c r="P244" s="186" t="str">
        <f t="shared" si="8"/>
        <v/>
      </c>
      <c r="Q244" s="44"/>
    </row>
    <row r="245" spans="1:17" s="50" customFormat="1" ht="21" customHeight="1">
      <c r="A245" s="66"/>
      <c r="B245" s="68"/>
      <c r="C245" s="69"/>
      <c r="D245" s="70"/>
      <c r="E245" s="69"/>
      <c r="F245" s="71"/>
      <c r="G245" s="71"/>
      <c r="H245" s="71"/>
      <c r="I245" s="72"/>
      <c r="J245" s="72"/>
      <c r="K245" s="72"/>
      <c r="L245" s="73"/>
      <c r="O245" s="186" t="str">
        <f t="shared" si="9"/>
        <v/>
      </c>
      <c r="P245" s="186" t="str">
        <f t="shared" si="8"/>
        <v/>
      </c>
      <c r="Q245" s="44"/>
    </row>
    <row r="246" spans="1:17" s="50" customFormat="1" ht="21" customHeight="1">
      <c r="A246" s="66"/>
      <c r="B246" s="68"/>
      <c r="C246" s="69"/>
      <c r="D246" s="70"/>
      <c r="E246" s="69"/>
      <c r="F246" s="71"/>
      <c r="G246" s="71"/>
      <c r="H246" s="71"/>
      <c r="I246" s="72"/>
      <c r="J246" s="72"/>
      <c r="K246" s="72"/>
      <c r="L246" s="73"/>
      <c r="O246" s="186" t="str">
        <f t="shared" si="9"/>
        <v/>
      </c>
      <c r="P246" s="186" t="str">
        <f t="shared" si="8"/>
        <v/>
      </c>
      <c r="Q246" s="44"/>
    </row>
    <row r="247" spans="1:17" s="50" customFormat="1" ht="21" customHeight="1">
      <c r="A247" s="66"/>
      <c r="B247" s="68"/>
      <c r="C247" s="69"/>
      <c r="D247" s="70"/>
      <c r="E247" s="69"/>
      <c r="F247" s="71"/>
      <c r="G247" s="71"/>
      <c r="H247" s="71"/>
      <c r="I247" s="72"/>
      <c r="J247" s="72"/>
      <c r="K247" s="72"/>
      <c r="L247" s="73"/>
      <c r="O247" s="186" t="str">
        <f t="shared" si="9"/>
        <v/>
      </c>
      <c r="P247" s="186" t="str">
        <f t="shared" si="8"/>
        <v/>
      </c>
      <c r="Q247" s="44"/>
    </row>
    <row r="248" spans="1:17" s="50" customFormat="1" ht="21" customHeight="1">
      <c r="A248" s="66"/>
      <c r="B248" s="68"/>
      <c r="C248" s="69"/>
      <c r="D248" s="70"/>
      <c r="E248" s="69"/>
      <c r="F248" s="71"/>
      <c r="G248" s="71"/>
      <c r="H248" s="71"/>
      <c r="I248" s="72"/>
      <c r="J248" s="72"/>
      <c r="K248" s="72"/>
      <c r="L248" s="73"/>
      <c r="O248" s="186" t="str">
        <f t="shared" si="9"/>
        <v/>
      </c>
      <c r="P248" s="186" t="str">
        <f t="shared" si="8"/>
        <v/>
      </c>
      <c r="Q248" s="44"/>
    </row>
    <row r="249" spans="1:17" s="50" customFormat="1" ht="21" customHeight="1">
      <c r="A249" s="66"/>
      <c r="B249" s="68"/>
      <c r="C249" s="69"/>
      <c r="D249" s="70"/>
      <c r="E249" s="69"/>
      <c r="F249" s="71"/>
      <c r="G249" s="71"/>
      <c r="H249" s="71"/>
      <c r="I249" s="72"/>
      <c r="J249" s="72"/>
      <c r="K249" s="72"/>
      <c r="L249" s="73"/>
      <c r="O249" s="186" t="str">
        <f t="shared" si="9"/>
        <v/>
      </c>
      <c r="P249" s="186" t="str">
        <f t="shared" si="8"/>
        <v/>
      </c>
      <c r="Q249" s="44"/>
    </row>
    <row r="250" spans="1:17" s="50" customFormat="1" ht="21" customHeight="1">
      <c r="A250" s="66"/>
      <c r="B250" s="68"/>
      <c r="C250" s="69"/>
      <c r="D250" s="70"/>
      <c r="E250" s="69"/>
      <c r="F250" s="71"/>
      <c r="G250" s="71"/>
      <c r="H250" s="71"/>
      <c r="I250" s="72"/>
      <c r="J250" s="72"/>
      <c r="K250" s="72"/>
      <c r="L250" s="73"/>
      <c r="O250" s="186" t="str">
        <f t="shared" si="9"/>
        <v/>
      </c>
      <c r="P250" s="186" t="str">
        <f t="shared" si="8"/>
        <v/>
      </c>
      <c r="Q250" s="44"/>
    </row>
    <row r="251" spans="1:17" s="50" customFormat="1" ht="21" customHeight="1">
      <c r="A251" s="66"/>
      <c r="B251" s="68"/>
      <c r="C251" s="69"/>
      <c r="D251" s="70"/>
      <c r="E251" s="69"/>
      <c r="F251" s="71"/>
      <c r="G251" s="71"/>
      <c r="H251" s="71"/>
      <c r="I251" s="72"/>
      <c r="J251" s="72"/>
      <c r="K251" s="72"/>
      <c r="L251" s="73"/>
      <c r="O251" s="186" t="str">
        <f t="shared" si="9"/>
        <v/>
      </c>
      <c r="P251" s="186" t="str">
        <f t="shared" si="8"/>
        <v/>
      </c>
      <c r="Q251" s="44"/>
    </row>
    <row r="252" spans="1:17" s="50" customFormat="1" ht="21" customHeight="1">
      <c r="A252" s="66"/>
      <c r="B252" s="68"/>
      <c r="C252" s="69"/>
      <c r="D252" s="70"/>
      <c r="E252" s="69"/>
      <c r="F252" s="71"/>
      <c r="G252" s="71"/>
      <c r="H252" s="71"/>
      <c r="I252" s="72"/>
      <c r="J252" s="72"/>
      <c r="K252" s="72"/>
      <c r="L252" s="73"/>
      <c r="O252" s="186" t="str">
        <f t="shared" si="9"/>
        <v/>
      </c>
      <c r="P252" s="186" t="str">
        <f t="shared" si="8"/>
        <v/>
      </c>
      <c r="Q252" s="44"/>
    </row>
    <row r="253" spans="1:17" s="50" customFormat="1" ht="21" customHeight="1">
      <c r="A253" s="66"/>
      <c r="B253" s="68"/>
      <c r="C253" s="69"/>
      <c r="D253" s="70"/>
      <c r="E253" s="69"/>
      <c r="F253" s="71"/>
      <c r="G253" s="71"/>
      <c r="H253" s="71"/>
      <c r="I253" s="72"/>
      <c r="J253" s="72"/>
      <c r="K253" s="72"/>
      <c r="L253" s="73"/>
      <c r="O253" s="186" t="str">
        <f t="shared" si="9"/>
        <v/>
      </c>
      <c r="P253" s="186" t="str">
        <f t="shared" si="8"/>
        <v/>
      </c>
      <c r="Q253" s="44"/>
    </row>
    <row r="254" spans="1:17" s="50" customFormat="1" ht="21" customHeight="1">
      <c r="A254" s="66"/>
      <c r="B254" s="68"/>
      <c r="C254" s="69"/>
      <c r="D254" s="70"/>
      <c r="E254" s="69"/>
      <c r="F254" s="71"/>
      <c r="G254" s="71"/>
      <c r="H254" s="71"/>
      <c r="I254" s="72"/>
      <c r="J254" s="72"/>
      <c r="K254" s="72"/>
      <c r="L254" s="73"/>
      <c r="O254" s="186" t="str">
        <f t="shared" si="9"/>
        <v/>
      </c>
      <c r="P254" s="186" t="str">
        <f t="shared" si="8"/>
        <v/>
      </c>
      <c r="Q254" s="44"/>
    </row>
    <row r="255" spans="1:17" s="50" customFormat="1" ht="21" customHeight="1">
      <c r="A255" s="66"/>
      <c r="B255" s="68"/>
      <c r="C255" s="69"/>
      <c r="D255" s="70"/>
      <c r="E255" s="69"/>
      <c r="F255" s="71"/>
      <c r="G255" s="71"/>
      <c r="H255" s="71"/>
      <c r="I255" s="72"/>
      <c r="J255" s="72"/>
      <c r="K255" s="72"/>
      <c r="L255" s="73"/>
      <c r="O255" s="186" t="str">
        <f t="shared" si="9"/>
        <v/>
      </c>
      <c r="P255" s="186" t="str">
        <f t="shared" si="8"/>
        <v/>
      </c>
      <c r="Q255" s="44"/>
    </row>
    <row r="256" spans="1:17" s="50" customFormat="1" ht="21" customHeight="1">
      <c r="A256" s="66"/>
      <c r="B256" s="68"/>
      <c r="C256" s="69"/>
      <c r="D256" s="70"/>
      <c r="E256" s="69"/>
      <c r="F256" s="71"/>
      <c r="G256" s="71"/>
      <c r="H256" s="71"/>
      <c r="I256" s="72"/>
      <c r="J256" s="72"/>
      <c r="K256" s="72"/>
      <c r="L256" s="73"/>
      <c r="O256" s="186" t="str">
        <f t="shared" si="9"/>
        <v/>
      </c>
      <c r="P256" s="186" t="str">
        <f t="shared" si="8"/>
        <v/>
      </c>
      <c r="Q256" s="44"/>
    </row>
    <row r="257" spans="1:17" s="50" customFormat="1" ht="21" customHeight="1">
      <c r="A257" s="66"/>
      <c r="B257" s="68"/>
      <c r="C257" s="69"/>
      <c r="D257" s="70"/>
      <c r="E257" s="69"/>
      <c r="F257" s="71"/>
      <c r="G257" s="71"/>
      <c r="H257" s="71"/>
      <c r="I257" s="72"/>
      <c r="J257" s="72"/>
      <c r="K257" s="72"/>
      <c r="L257" s="73"/>
      <c r="O257" s="186" t="str">
        <f t="shared" si="9"/>
        <v/>
      </c>
      <c r="P257" s="186" t="str">
        <f t="shared" si="8"/>
        <v/>
      </c>
      <c r="Q257" s="44"/>
    </row>
    <row r="258" spans="1:17" s="50" customFormat="1" ht="21" customHeight="1">
      <c r="A258" s="66"/>
      <c r="B258" s="68"/>
      <c r="C258" s="69"/>
      <c r="D258" s="70"/>
      <c r="E258" s="69"/>
      <c r="F258" s="71"/>
      <c r="G258" s="71"/>
      <c r="H258" s="71"/>
      <c r="I258" s="72"/>
      <c r="J258" s="72"/>
      <c r="K258" s="72"/>
      <c r="L258" s="73"/>
      <c r="O258" s="186" t="str">
        <f t="shared" si="9"/>
        <v/>
      </c>
      <c r="P258" s="186" t="str">
        <f t="shared" si="8"/>
        <v/>
      </c>
      <c r="Q258" s="44"/>
    </row>
    <row r="259" spans="1:17" s="50" customFormat="1" ht="21" customHeight="1">
      <c r="A259" s="66"/>
      <c r="B259" s="68"/>
      <c r="C259" s="69"/>
      <c r="D259" s="70"/>
      <c r="E259" s="69"/>
      <c r="F259" s="71"/>
      <c r="G259" s="71"/>
      <c r="H259" s="71"/>
      <c r="I259" s="72"/>
      <c r="J259" s="72"/>
      <c r="K259" s="72"/>
      <c r="L259" s="73"/>
      <c r="O259" s="186" t="str">
        <f t="shared" si="9"/>
        <v/>
      </c>
      <c r="P259" s="186" t="str">
        <f t="shared" si="8"/>
        <v/>
      </c>
      <c r="Q259" s="44"/>
    </row>
    <row r="260" spans="1:17" s="50" customFormat="1" ht="21" customHeight="1">
      <c r="A260" s="66"/>
      <c r="B260" s="68"/>
      <c r="C260" s="69"/>
      <c r="D260" s="70"/>
      <c r="E260" s="69"/>
      <c r="F260" s="71"/>
      <c r="G260" s="71"/>
      <c r="H260" s="71"/>
      <c r="I260" s="72"/>
      <c r="J260" s="72"/>
      <c r="K260" s="72"/>
      <c r="L260" s="73"/>
      <c r="O260" s="186" t="str">
        <f t="shared" si="9"/>
        <v/>
      </c>
      <c r="P260" s="186" t="str">
        <f t="shared" si="8"/>
        <v/>
      </c>
      <c r="Q260" s="44"/>
    </row>
    <row r="261" spans="1:17" s="50" customFormat="1" ht="21" customHeight="1">
      <c r="A261" s="66"/>
      <c r="B261" s="68"/>
      <c r="C261" s="69"/>
      <c r="D261" s="70"/>
      <c r="E261" s="69"/>
      <c r="F261" s="71"/>
      <c r="G261" s="71"/>
      <c r="H261" s="71"/>
      <c r="I261" s="72"/>
      <c r="J261" s="72"/>
      <c r="K261" s="72"/>
      <c r="L261" s="73"/>
      <c r="O261" s="186" t="str">
        <f t="shared" si="9"/>
        <v/>
      </c>
      <c r="P261" s="186" t="str">
        <f t="shared" si="8"/>
        <v/>
      </c>
      <c r="Q261" s="44"/>
    </row>
    <row r="262" spans="1:17" s="50" customFormat="1" ht="21" customHeight="1">
      <c r="A262" s="66"/>
      <c r="B262" s="68"/>
      <c r="C262" s="69"/>
      <c r="D262" s="70"/>
      <c r="E262" s="69"/>
      <c r="F262" s="71"/>
      <c r="G262" s="71"/>
      <c r="H262" s="71"/>
      <c r="I262" s="72"/>
      <c r="J262" s="72"/>
      <c r="K262" s="72"/>
      <c r="L262" s="73"/>
      <c r="O262" s="186" t="str">
        <f t="shared" si="9"/>
        <v/>
      </c>
      <c r="P262" s="186" t="str">
        <f t="shared" si="8"/>
        <v/>
      </c>
      <c r="Q262" s="44"/>
    </row>
    <row r="263" spans="1:17" s="50" customFormat="1" ht="21" customHeight="1">
      <c r="A263" s="66"/>
      <c r="B263" s="68"/>
      <c r="C263" s="69"/>
      <c r="D263" s="70"/>
      <c r="E263" s="69"/>
      <c r="F263" s="71"/>
      <c r="G263" s="71"/>
      <c r="H263" s="71"/>
      <c r="I263" s="72"/>
      <c r="J263" s="72"/>
      <c r="K263" s="72"/>
      <c r="L263" s="73"/>
      <c r="O263" s="186" t="str">
        <f t="shared" si="9"/>
        <v/>
      </c>
      <c r="P263" s="186" t="str">
        <f t="shared" si="8"/>
        <v/>
      </c>
      <c r="Q263" s="44"/>
    </row>
    <row r="264" spans="1:17" s="50" customFormat="1" ht="21" customHeight="1">
      <c r="A264" s="66"/>
      <c r="B264" s="68"/>
      <c r="C264" s="69"/>
      <c r="D264" s="70"/>
      <c r="E264" s="69"/>
      <c r="F264" s="71"/>
      <c r="G264" s="71"/>
      <c r="H264" s="71"/>
      <c r="I264" s="72"/>
      <c r="J264" s="72"/>
      <c r="K264" s="72"/>
      <c r="L264" s="73"/>
      <c r="O264" s="186" t="str">
        <f t="shared" si="9"/>
        <v/>
      </c>
      <c r="P264" s="186" t="str">
        <f t="shared" si="8"/>
        <v/>
      </c>
      <c r="Q264" s="44"/>
    </row>
    <row r="265" spans="1:17" s="50" customFormat="1" ht="21" customHeight="1">
      <c r="A265" s="66"/>
      <c r="B265" s="68"/>
      <c r="C265" s="69"/>
      <c r="D265" s="70"/>
      <c r="E265" s="69"/>
      <c r="F265" s="71"/>
      <c r="G265" s="71"/>
      <c r="H265" s="71"/>
      <c r="I265" s="72"/>
      <c r="J265" s="72"/>
      <c r="K265" s="72"/>
      <c r="L265" s="73"/>
      <c r="O265" s="186" t="str">
        <f t="shared" si="9"/>
        <v/>
      </c>
      <c r="P265" s="186" t="str">
        <f t="shared" si="8"/>
        <v/>
      </c>
      <c r="Q265" s="44"/>
    </row>
    <row r="266" spans="1:17" s="50" customFormat="1" ht="21" customHeight="1">
      <c r="A266" s="66"/>
      <c r="B266" s="68"/>
      <c r="C266" s="69"/>
      <c r="D266" s="70"/>
      <c r="E266" s="69"/>
      <c r="F266" s="71"/>
      <c r="G266" s="71"/>
      <c r="H266" s="71"/>
      <c r="I266" s="72"/>
      <c r="J266" s="72"/>
      <c r="K266" s="72"/>
      <c r="L266" s="73"/>
      <c r="O266" s="186" t="str">
        <f t="shared" si="9"/>
        <v/>
      </c>
      <c r="P266" s="186" t="str">
        <f t="shared" si="8"/>
        <v/>
      </c>
      <c r="Q266" s="44"/>
    </row>
    <row r="267" spans="1:17" s="50" customFormat="1" ht="21" customHeight="1">
      <c r="A267" s="66"/>
      <c r="B267" s="68"/>
      <c r="C267" s="69"/>
      <c r="D267" s="70"/>
      <c r="E267" s="69"/>
      <c r="F267" s="71"/>
      <c r="G267" s="71"/>
      <c r="H267" s="71"/>
      <c r="I267" s="72"/>
      <c r="J267" s="72"/>
      <c r="K267" s="72"/>
      <c r="L267" s="73"/>
      <c r="O267" s="186" t="str">
        <f t="shared" si="9"/>
        <v/>
      </c>
      <c r="P267" s="186" t="str">
        <f t="shared" si="8"/>
        <v/>
      </c>
      <c r="Q267" s="44"/>
    </row>
    <row r="268" spans="1:17" s="50" customFormat="1" ht="21" customHeight="1">
      <c r="A268" s="66"/>
      <c r="B268" s="68"/>
      <c r="C268" s="69"/>
      <c r="D268" s="70"/>
      <c r="E268" s="69"/>
      <c r="F268" s="71"/>
      <c r="G268" s="71"/>
      <c r="H268" s="71"/>
      <c r="I268" s="72"/>
      <c r="J268" s="72"/>
      <c r="K268" s="72"/>
      <c r="L268" s="73"/>
      <c r="O268" s="186" t="str">
        <f t="shared" si="9"/>
        <v/>
      </c>
      <c r="P268" s="186" t="str">
        <f t="shared" si="8"/>
        <v/>
      </c>
      <c r="Q268" s="44"/>
    </row>
    <row r="269" spans="1:17" s="50" customFormat="1" ht="21" customHeight="1">
      <c r="A269" s="66"/>
      <c r="B269" s="68"/>
      <c r="C269" s="69"/>
      <c r="D269" s="70"/>
      <c r="E269" s="69"/>
      <c r="F269" s="71"/>
      <c r="G269" s="71"/>
      <c r="H269" s="71"/>
      <c r="I269" s="72"/>
      <c r="J269" s="72"/>
      <c r="K269" s="72"/>
      <c r="L269" s="73"/>
      <c r="O269" s="186" t="str">
        <f t="shared" si="9"/>
        <v/>
      </c>
      <c r="P269" s="186" t="str">
        <f t="shared" si="8"/>
        <v/>
      </c>
      <c r="Q269" s="44"/>
    </row>
    <row r="270" spans="1:17" s="50" customFormat="1" ht="21" customHeight="1">
      <c r="A270" s="66"/>
      <c r="B270" s="68"/>
      <c r="C270" s="69"/>
      <c r="D270" s="70"/>
      <c r="E270" s="69"/>
      <c r="F270" s="71"/>
      <c r="G270" s="71"/>
      <c r="H270" s="71"/>
      <c r="I270" s="72"/>
      <c r="J270" s="72"/>
      <c r="K270" s="72"/>
      <c r="L270" s="73"/>
      <c r="O270" s="186" t="str">
        <f t="shared" si="9"/>
        <v/>
      </c>
      <c r="P270" s="186" t="str">
        <f t="shared" si="8"/>
        <v/>
      </c>
      <c r="Q270" s="44"/>
    </row>
    <row r="271" spans="1:17" s="50" customFormat="1" ht="21" customHeight="1">
      <c r="A271" s="66"/>
      <c r="B271" s="68"/>
      <c r="C271" s="69"/>
      <c r="D271" s="70"/>
      <c r="E271" s="69"/>
      <c r="F271" s="71"/>
      <c r="G271" s="71"/>
      <c r="H271" s="71"/>
      <c r="I271" s="72"/>
      <c r="J271" s="72"/>
      <c r="K271" s="72"/>
      <c r="L271" s="73"/>
      <c r="O271" s="186" t="str">
        <f t="shared" si="9"/>
        <v/>
      </c>
      <c r="P271" s="186" t="str">
        <f t="shared" si="8"/>
        <v/>
      </c>
      <c r="Q271" s="44"/>
    </row>
    <row r="272" spans="1:17" s="50" customFormat="1" ht="21" customHeight="1">
      <c r="A272" s="66"/>
      <c r="B272" s="68"/>
      <c r="C272" s="69"/>
      <c r="D272" s="70"/>
      <c r="E272" s="69"/>
      <c r="F272" s="71"/>
      <c r="G272" s="71"/>
      <c r="H272" s="71"/>
      <c r="I272" s="72"/>
      <c r="J272" s="72"/>
      <c r="K272" s="72"/>
      <c r="L272" s="73"/>
      <c r="O272" s="186" t="str">
        <f t="shared" si="9"/>
        <v/>
      </c>
      <c r="P272" s="186" t="str">
        <f t="shared" si="8"/>
        <v/>
      </c>
      <c r="Q272" s="44"/>
    </row>
    <row r="273" spans="1:17" s="50" customFormat="1" ht="21" customHeight="1">
      <c r="A273" s="66"/>
      <c r="B273" s="68"/>
      <c r="C273" s="69"/>
      <c r="D273" s="70"/>
      <c r="E273" s="69"/>
      <c r="F273" s="71"/>
      <c r="G273" s="71"/>
      <c r="H273" s="71"/>
      <c r="I273" s="72"/>
      <c r="J273" s="72"/>
      <c r="K273" s="72"/>
      <c r="L273" s="73"/>
      <c r="O273" s="186" t="str">
        <f t="shared" si="9"/>
        <v/>
      </c>
      <c r="P273" s="186" t="str">
        <f t="shared" si="8"/>
        <v/>
      </c>
      <c r="Q273" s="44"/>
    </row>
    <row r="274" spans="1:17" s="50" customFormat="1" ht="21" customHeight="1">
      <c r="A274" s="66"/>
      <c r="B274" s="68"/>
      <c r="C274" s="69"/>
      <c r="D274" s="70"/>
      <c r="E274" s="69"/>
      <c r="F274" s="71"/>
      <c r="G274" s="71"/>
      <c r="H274" s="71"/>
      <c r="I274" s="72"/>
      <c r="J274" s="72"/>
      <c r="K274" s="72"/>
      <c r="L274" s="73"/>
      <c r="O274" s="186" t="str">
        <f t="shared" si="9"/>
        <v/>
      </c>
      <c r="P274" s="186" t="str">
        <f t="shared" si="8"/>
        <v/>
      </c>
      <c r="Q274" s="44"/>
    </row>
    <row r="275" spans="1:17" s="50" customFormat="1" ht="21" customHeight="1">
      <c r="A275" s="66"/>
      <c r="B275" s="68"/>
      <c r="C275" s="69"/>
      <c r="D275" s="70"/>
      <c r="E275" s="69"/>
      <c r="F275" s="71"/>
      <c r="G275" s="71"/>
      <c r="H275" s="71"/>
      <c r="I275" s="72"/>
      <c r="J275" s="72"/>
      <c r="K275" s="72"/>
      <c r="L275" s="73"/>
      <c r="O275" s="186" t="str">
        <f t="shared" si="9"/>
        <v/>
      </c>
      <c r="P275" s="186" t="str">
        <f t="shared" si="8"/>
        <v/>
      </c>
      <c r="Q275" s="44"/>
    </row>
    <row r="276" spans="1:17" s="50" customFormat="1" ht="21" customHeight="1">
      <c r="A276" s="66"/>
      <c r="B276" s="68"/>
      <c r="C276" s="69"/>
      <c r="D276" s="70"/>
      <c r="E276" s="69"/>
      <c r="F276" s="71"/>
      <c r="G276" s="71"/>
      <c r="H276" s="71"/>
      <c r="I276" s="72"/>
      <c r="J276" s="72"/>
      <c r="K276" s="72"/>
      <c r="L276" s="73"/>
      <c r="O276" s="186" t="str">
        <f t="shared" si="9"/>
        <v/>
      </c>
      <c r="P276" s="186" t="str">
        <f t="shared" si="8"/>
        <v/>
      </c>
      <c r="Q276" s="44"/>
    </row>
    <row r="277" spans="1:17" s="50" customFormat="1" ht="21" customHeight="1">
      <c r="A277" s="66"/>
      <c r="B277" s="68"/>
      <c r="C277" s="69"/>
      <c r="D277" s="70"/>
      <c r="E277" s="69"/>
      <c r="F277" s="71"/>
      <c r="G277" s="71"/>
      <c r="H277" s="71"/>
      <c r="I277" s="72"/>
      <c r="J277" s="72"/>
      <c r="K277" s="72"/>
      <c r="L277" s="73"/>
      <c r="O277" s="186" t="str">
        <f t="shared" si="9"/>
        <v/>
      </c>
      <c r="P277" s="186" t="str">
        <f t="shared" si="8"/>
        <v/>
      </c>
      <c r="Q277" s="44"/>
    </row>
    <row r="278" spans="1:17" s="50" customFormat="1" ht="21" customHeight="1">
      <c r="A278" s="66"/>
      <c r="B278" s="68"/>
      <c r="C278" s="69"/>
      <c r="D278" s="70"/>
      <c r="E278" s="69"/>
      <c r="F278" s="71"/>
      <c r="G278" s="71"/>
      <c r="H278" s="71"/>
      <c r="I278" s="72"/>
      <c r="J278" s="72"/>
      <c r="K278" s="72"/>
      <c r="L278" s="73"/>
      <c r="O278" s="186" t="str">
        <f t="shared" si="9"/>
        <v/>
      </c>
      <c r="P278" s="186" t="str">
        <f t="shared" si="8"/>
        <v/>
      </c>
      <c r="Q278" s="44"/>
    </row>
    <row r="279" spans="1:17" s="50" customFormat="1" ht="21" customHeight="1">
      <c r="A279" s="66"/>
      <c r="B279" s="68"/>
      <c r="C279" s="69"/>
      <c r="D279" s="70"/>
      <c r="E279" s="69"/>
      <c r="F279" s="71"/>
      <c r="G279" s="71"/>
      <c r="H279" s="71"/>
      <c r="I279" s="72"/>
      <c r="J279" s="72"/>
      <c r="K279" s="72"/>
      <c r="L279" s="73"/>
      <c r="O279" s="186" t="str">
        <f t="shared" si="9"/>
        <v/>
      </c>
      <c r="P279" s="186" t="str">
        <f t="shared" si="8"/>
        <v/>
      </c>
      <c r="Q279" s="44"/>
    </row>
    <row r="280" spans="1:17" s="50" customFormat="1" ht="21" customHeight="1">
      <c r="A280" s="66"/>
      <c r="B280" s="68"/>
      <c r="C280" s="69"/>
      <c r="D280" s="70"/>
      <c r="E280" s="69"/>
      <c r="F280" s="71"/>
      <c r="G280" s="71"/>
      <c r="H280" s="71"/>
      <c r="I280" s="72"/>
      <c r="J280" s="72"/>
      <c r="K280" s="72"/>
      <c r="L280" s="73"/>
      <c r="O280" s="186" t="str">
        <f t="shared" si="9"/>
        <v/>
      </c>
      <c r="P280" s="186" t="str">
        <f t="shared" si="8"/>
        <v/>
      </c>
      <c r="Q280" s="44"/>
    </row>
    <row r="281" spans="1:17" s="50" customFormat="1" ht="21" customHeight="1">
      <c r="A281" s="66"/>
      <c r="B281" s="68"/>
      <c r="C281" s="69"/>
      <c r="D281" s="70"/>
      <c r="E281" s="69"/>
      <c r="F281" s="71"/>
      <c r="G281" s="71"/>
      <c r="H281" s="71"/>
      <c r="I281" s="72"/>
      <c r="J281" s="72"/>
      <c r="K281" s="72"/>
      <c r="L281" s="73"/>
      <c r="O281" s="186" t="str">
        <f t="shared" si="9"/>
        <v/>
      </c>
      <c r="P281" s="186" t="str">
        <f t="shared" si="8"/>
        <v/>
      </c>
      <c r="Q281" s="44"/>
    </row>
    <row r="282" spans="1:17" s="50" customFormat="1" ht="21" customHeight="1">
      <c r="A282" s="66"/>
      <c r="B282" s="68"/>
      <c r="C282" s="69"/>
      <c r="D282" s="70"/>
      <c r="E282" s="69"/>
      <c r="F282" s="71"/>
      <c r="G282" s="71"/>
      <c r="H282" s="71"/>
      <c r="I282" s="72"/>
      <c r="J282" s="72"/>
      <c r="K282" s="72"/>
      <c r="L282" s="73"/>
      <c r="O282" s="186" t="str">
        <f t="shared" si="9"/>
        <v/>
      </c>
      <c r="P282" s="186" t="str">
        <f t="shared" si="8"/>
        <v/>
      </c>
      <c r="Q282" s="44"/>
    </row>
    <row r="283" spans="1:17" s="50" customFormat="1" ht="21" customHeight="1">
      <c r="A283" s="66"/>
      <c r="B283" s="68"/>
      <c r="C283" s="69"/>
      <c r="D283" s="70"/>
      <c r="E283" s="69"/>
      <c r="F283" s="71"/>
      <c r="G283" s="71"/>
      <c r="H283" s="71"/>
      <c r="I283" s="72"/>
      <c r="J283" s="72"/>
      <c r="K283" s="72"/>
      <c r="L283" s="73"/>
      <c r="O283" s="186" t="str">
        <f t="shared" si="9"/>
        <v/>
      </c>
      <c r="P283" s="186" t="str">
        <f t="shared" si="8"/>
        <v/>
      </c>
      <c r="Q283" s="44"/>
    </row>
    <row r="284" spans="1:17" s="50" customFormat="1" ht="21" customHeight="1">
      <c r="A284" s="66"/>
      <c r="B284" s="68"/>
      <c r="C284" s="69"/>
      <c r="D284" s="70"/>
      <c r="E284" s="69"/>
      <c r="F284" s="71"/>
      <c r="G284" s="71"/>
      <c r="H284" s="71"/>
      <c r="I284" s="72"/>
      <c r="J284" s="72"/>
      <c r="K284" s="72"/>
      <c r="L284" s="73"/>
      <c r="O284" s="186" t="str">
        <f t="shared" si="9"/>
        <v/>
      </c>
      <c r="P284" s="186" t="str">
        <f t="shared" si="8"/>
        <v/>
      </c>
      <c r="Q284" s="44"/>
    </row>
    <row r="285" spans="1:17" s="50" customFormat="1" ht="21" customHeight="1">
      <c r="A285" s="66"/>
      <c r="B285" s="68"/>
      <c r="C285" s="69"/>
      <c r="D285" s="70"/>
      <c r="E285" s="69"/>
      <c r="F285" s="71"/>
      <c r="G285" s="71"/>
      <c r="H285" s="71"/>
      <c r="I285" s="72"/>
      <c r="J285" s="72"/>
      <c r="K285" s="72"/>
      <c r="L285" s="73"/>
      <c r="O285" s="186" t="str">
        <f t="shared" si="9"/>
        <v/>
      </c>
      <c r="P285" s="186" t="str">
        <f t="shared" si="8"/>
        <v/>
      </c>
      <c r="Q285" s="44"/>
    </row>
    <row r="286" spans="1:17" s="50" customFormat="1" ht="21" customHeight="1">
      <c r="A286" s="66"/>
      <c r="B286" s="68"/>
      <c r="C286" s="69"/>
      <c r="D286" s="70"/>
      <c r="E286" s="69"/>
      <c r="F286" s="71"/>
      <c r="G286" s="71"/>
      <c r="H286" s="71"/>
      <c r="I286" s="72"/>
      <c r="J286" s="72"/>
      <c r="K286" s="72"/>
      <c r="L286" s="73"/>
      <c r="O286" s="186" t="str">
        <f t="shared" si="9"/>
        <v/>
      </c>
      <c r="P286" s="186" t="str">
        <f t="shared" si="8"/>
        <v/>
      </c>
      <c r="Q286" s="44"/>
    </row>
    <row r="287" spans="1:17" s="50" customFormat="1" ht="21" customHeight="1">
      <c r="A287" s="66"/>
      <c r="B287" s="68"/>
      <c r="C287" s="69"/>
      <c r="D287" s="70"/>
      <c r="E287" s="69"/>
      <c r="F287" s="71"/>
      <c r="G287" s="71"/>
      <c r="H287" s="71"/>
      <c r="I287" s="72"/>
      <c r="J287" s="72"/>
      <c r="K287" s="72"/>
      <c r="L287" s="73"/>
      <c r="O287" s="186" t="str">
        <f t="shared" si="9"/>
        <v/>
      </c>
      <c r="P287" s="186" t="str">
        <f t="shared" si="8"/>
        <v/>
      </c>
      <c r="Q287" s="44"/>
    </row>
    <row r="288" spans="1:17" s="50" customFormat="1" ht="21" customHeight="1">
      <c r="A288" s="66"/>
      <c r="B288" s="68"/>
      <c r="C288" s="69"/>
      <c r="D288" s="70"/>
      <c r="E288" s="69"/>
      <c r="F288" s="71"/>
      <c r="G288" s="71"/>
      <c r="H288" s="71"/>
      <c r="I288" s="72"/>
      <c r="J288" s="72"/>
      <c r="K288" s="72"/>
      <c r="L288" s="73"/>
      <c r="O288" s="186" t="str">
        <f t="shared" si="9"/>
        <v/>
      </c>
      <c r="P288" s="186" t="str">
        <f t="shared" si="8"/>
        <v/>
      </c>
      <c r="Q288" s="44"/>
    </row>
  </sheetData>
  <sheetProtection sheet="1" formatCells="0" formatColumns="0" formatRows="0" insertHyperlinks="0" deleteRows="0" sort="0" autoFilter="0" pivotTables="0"/>
  <mergeCells count="66">
    <mergeCell ref="A18:B18"/>
    <mergeCell ref="J2:J3"/>
    <mergeCell ref="J4:N4"/>
    <mergeCell ref="A5:B5"/>
    <mergeCell ref="B7:K7"/>
    <mergeCell ref="B17:L17"/>
    <mergeCell ref="C19:D19"/>
    <mergeCell ref="E19:F19"/>
    <mergeCell ref="H19:L19"/>
    <mergeCell ref="C20:D20"/>
    <mergeCell ref="E20:F20"/>
    <mergeCell ref="H20:L20"/>
    <mergeCell ref="C21:D21"/>
    <mergeCell ref="E21:F21"/>
    <mergeCell ref="H21:L21"/>
    <mergeCell ref="C22:D22"/>
    <mergeCell ref="E22:F22"/>
    <mergeCell ref="H22:L22"/>
    <mergeCell ref="C23:D23"/>
    <mergeCell ref="E23:F23"/>
    <mergeCell ref="H23:L23"/>
    <mergeCell ref="C24:D24"/>
    <mergeCell ref="E24:F24"/>
    <mergeCell ref="H24:L24"/>
    <mergeCell ref="C25:D25"/>
    <mergeCell ref="E25:F25"/>
    <mergeCell ref="H25:L25"/>
    <mergeCell ref="C26:D26"/>
    <mergeCell ref="E26:F26"/>
    <mergeCell ref="H26:L26"/>
    <mergeCell ref="C27:D27"/>
    <mergeCell ref="E27:F27"/>
    <mergeCell ref="H27:L27"/>
    <mergeCell ref="C28:D28"/>
    <mergeCell ref="E28:F28"/>
    <mergeCell ref="H28:L28"/>
    <mergeCell ref="C29:D29"/>
    <mergeCell ref="E29:F29"/>
    <mergeCell ref="H29:L29"/>
    <mergeCell ref="C30:D30"/>
    <mergeCell ref="E30:F30"/>
    <mergeCell ref="H30:L30"/>
    <mergeCell ref="C31:D31"/>
    <mergeCell ref="E31:F31"/>
    <mergeCell ref="H31:L31"/>
    <mergeCell ref="C32:D32"/>
    <mergeCell ref="E32:F32"/>
    <mergeCell ref="H32:L32"/>
    <mergeCell ref="C33:D33"/>
    <mergeCell ref="E33:F33"/>
    <mergeCell ref="H33:L33"/>
    <mergeCell ref="C34:D34"/>
    <mergeCell ref="E34:F34"/>
    <mergeCell ref="H34:L34"/>
    <mergeCell ref="K37:K38"/>
    <mergeCell ref="L37:L38"/>
    <mergeCell ref="A36:B36"/>
    <mergeCell ref="F36:K36"/>
    <mergeCell ref="A37:A38"/>
    <mergeCell ref="B37:B38"/>
    <mergeCell ref="C37:C38"/>
    <mergeCell ref="D37:D38"/>
    <mergeCell ref="E37:E38"/>
    <mergeCell ref="F37:H37"/>
    <mergeCell ref="I37:I38"/>
    <mergeCell ref="J37:J38"/>
  </mergeCells>
  <phoneticPr fontId="3"/>
  <conditionalFormatting sqref="A20:A34 H20:L34 C20:F34 A39:L288">
    <cfRule type="expression" dxfId="59" priority="25">
      <formula>MOD(ROW(),2)=1</formula>
    </cfRule>
  </conditionalFormatting>
  <conditionalFormatting sqref="B39:B288">
    <cfRule type="expression" dxfId="58" priority="21">
      <formula>AND($B39&lt;&gt;"",$B39&lt;&gt;種名リスト)</formula>
    </cfRule>
    <cfRule type="expression" dxfId="57" priority="22">
      <formula>OR(AND(COUNTA($A40:$L40)&gt;0,$B39=""),AND(COUNTA($D39:$L39)&gt;0,$B39=""))</formula>
    </cfRule>
  </conditionalFormatting>
  <conditionalFormatting sqref="B15">
    <cfRule type="expression" dxfId="56" priority="13">
      <formula>AND(COUNTA($A$20:$A$34,$A$39)&gt;0,$B$15="")</formula>
    </cfRule>
  </conditionalFormatting>
  <conditionalFormatting sqref="A20:A33">
    <cfRule type="expression" dxfId="55" priority="15">
      <formula>AND(OR($A21&lt;&gt;"",$C20&lt;&gt;"",$E20&lt;&gt;""),$A20="")</formula>
    </cfRule>
  </conditionalFormatting>
  <conditionalFormatting sqref="D39:D288">
    <cfRule type="expression" dxfId="54" priority="23">
      <formula>OR(AND(COUNTA($A40:$L40)&gt;0,$D39=""),AND(COUNTA($F39:$L39)&gt;0,$D39=""))</formula>
    </cfRule>
  </conditionalFormatting>
  <conditionalFormatting sqref="F39:H288">
    <cfRule type="expression" dxfId="53" priority="24">
      <formula>AND(COUNTA($A40:$L40)&gt;0,COUNTA($F39:$H39)=0)</formula>
    </cfRule>
  </conditionalFormatting>
  <conditionalFormatting sqref="C20:C33">
    <cfRule type="expression" dxfId="52" priority="16">
      <formula>AND(OR($A21&lt;&gt;"",$E20&lt;&gt;"",AND($A20&lt;&gt;"",$A$39&lt;&gt;"")),$C20="")</formula>
    </cfRule>
  </conditionalFormatting>
  <conditionalFormatting sqref="E20:E33">
    <cfRule type="expression" dxfId="51" priority="17">
      <formula>AND(OR($A21&lt;&gt;"",AND($A20&lt;&gt;"",$A$39&lt;&gt;"")),$E20="")</formula>
    </cfRule>
  </conditionalFormatting>
  <conditionalFormatting sqref="A20:A34 A39:A288">
    <cfRule type="expression" dxfId="50" priority="14">
      <formula>OR($A20="-",AND($A20&lt;&gt;区間名,$A20&lt;&gt;""))</formula>
    </cfRule>
  </conditionalFormatting>
  <conditionalFormatting sqref="G20:G34">
    <cfRule type="cellIs" dxfId="49" priority="18" operator="lessThan">
      <formula>0</formula>
    </cfRule>
  </conditionalFormatting>
  <conditionalFormatting sqref="C39:K288">
    <cfRule type="expression" dxfId="48" priority="19">
      <formula>AND($A39&lt;&gt;"",OR($B39="未調査",$B39="記録無し"))</formula>
    </cfRule>
  </conditionalFormatting>
  <conditionalFormatting sqref="A39:A288">
    <cfRule type="expression" dxfId="47" priority="20">
      <formula>OR(AND(COUNTA($A40:$L40)&gt;0,$A39=""),AND(COUNTA($B39,$D39,$F39:$H39)&gt;0,$A39=""))</formula>
    </cfRule>
  </conditionalFormatting>
  <conditionalFormatting sqref="B6">
    <cfRule type="expression" dxfId="46" priority="5">
      <formula>AND(COUNTA($B$8,$B$10:$B$12,$A$20,$A$39)&gt;0,$B$6="")</formula>
    </cfRule>
  </conditionalFormatting>
  <conditionalFormatting sqref="B8">
    <cfRule type="expression" dxfId="45" priority="6">
      <formula>AND(COUNTA($B$10:$B$12,$A$20,$A$39)&gt;0,$B$8="")</formula>
    </cfRule>
  </conditionalFormatting>
  <conditionalFormatting sqref="B10">
    <cfRule type="expression" dxfId="44" priority="2">
      <formula>AND(COUNTA($B$11:$B$12,$A$20,$A$39)&gt;0,$B$10="")</formula>
    </cfRule>
  </conditionalFormatting>
  <conditionalFormatting sqref="B11">
    <cfRule type="expression" dxfId="43" priority="3">
      <formula>AND(COUNTA($B$12,$A$20,$A$39)&gt;0,$B$11="")</formula>
    </cfRule>
  </conditionalFormatting>
  <conditionalFormatting sqref="B12">
    <cfRule type="expression" dxfId="42" priority="4">
      <formula>AND(COUNTA($A$20:$A$34,$A$39)&gt;0,$B$12="")</formula>
    </cfRule>
  </conditionalFormatting>
  <conditionalFormatting sqref="K18">
    <cfRule type="expression" dxfId="41" priority="1">
      <formula>$C$18&lt;&gt;""</formula>
    </cfRule>
  </conditionalFormatting>
  <dataValidations count="14">
    <dataValidation type="list" errorStyle="warning" imeMode="fullKatakana" allowBlank="1" showErrorMessage="1" errorTitle="種名エラー" error="標準的な種名の候補リストにない名前です。_x000a_そのまま入力しますか？" sqref="B39:B288">
      <formula1>種名リスト</formula1>
    </dataValidation>
    <dataValidation type="list" errorStyle="warning" allowBlank="1" showInputMessage="1" showErrorMessage="1" errorTitle="入力エラー" error="「＋」「-」「±」から選択して下さい" sqref="E39:E288">
      <formula1>"+,-,±"</formula1>
    </dataValidation>
    <dataValidation type="list" errorStyle="warning" allowBlank="1" showInputMessage="1" showErrorMessage="1" errorTitle="入力エラー" error="同定に自信が無い種には「？」_x000a_同定不可能な種群には「sp.」を入力" sqref="C39:C288">
      <formula1>"?,sp."</formula1>
    </dataValidation>
    <dataValidation type="whole" imeMode="off" operator="greaterThanOrEqual" allowBlank="1" showInputMessage="1" showErrorMessage="1" errorTitle="入力エラー" error="調査員の合計参加人数を半角数字で入力してください。" sqref="B8">
      <formula1>0</formula1>
    </dataValidation>
    <dataValidation type="list" allowBlank="1" showErrorMessage="1" errorTitle="入力エラー" error="「時間外」の記録の場合だけ入力します。_x000a_「範囲外」の入力はこの欄ではなく区間名に入力して下さい。" sqref="K39:K288">
      <formula1>"時間外"</formula1>
    </dataValidation>
    <dataValidation type="list" errorStyle="warning" allowBlank="1" showErrorMessage="1" errorTitle="入力エラー" error="基本的には以下から選択して下さい_x000a_「餌運び」_x000a_「巣材運び」_x000a_「ほか繁殖行動」" sqref="J39:J288">
      <formula1>"餌運び,巣材運び,ほか繁殖行動"</formula1>
    </dataValidation>
    <dataValidation type="list" errorStyle="warning" allowBlank="1" showErrorMessage="1" errorTitle="入力エラー" error="「成鳥」、「幼鳥」のいずれかを記入して下さい。" sqref="I39:I288">
      <formula1>"成鳥, 幼鳥"</formula1>
    </dataValidation>
    <dataValidation type="time" imeMode="off" allowBlank="1" showInputMessage="1" showErrorMessage="1" errorTitle="入力エラー" error="時刻（時：分）を半角で「14:26」のように入力して下さい。めんどくさくてごめんなさい！" sqref="C20:C34 E20:E34">
      <formula1>0</formula1>
      <formula2>0.999305555555556</formula2>
    </dataValidation>
    <dataValidation type="list" errorStyle="warning" imeMode="off" allowBlank="1" showInputMessage="1" showErrorMessage="1" errorTitle="入力エラー" error="特徴的な変化シートの「調査区間名リスト」に入力されていない区間名です_x000a__x000a_そのまま記入される場合は、「はい」を押してください" sqref="A20:A34 A39:A288">
      <formula1>区間名</formula1>
    </dataValidation>
    <dataValidation type="whole" imeMode="off" allowBlank="1" showInputMessage="1" showErrorMessage="1" errorTitle="入力エラー" error="個体数を「半角数字」で入力して下さい。_x000a_書ききれないことは備考にどうぞ！" sqref="D39:D288">
      <formula1>0</formula1>
      <formula2>1000</formula2>
    </dataValidation>
    <dataValidation type="list" errorStyle="warning" imeMode="off" errorTitle="入力エラー" error="「半角数字」で入力して下さい" sqref="B14">
      <formula1>"1,2,3,4,5,6"</formula1>
    </dataValidation>
    <dataValidation type="list" imeMode="off" showErrorMessage="1" errorTitle="入力エラー" error="調査日を「半角数字」で入力してください" sqref="B12">
      <formula1>"1,2,3,4,5,6,7,8,9,10,11,12,13,14,15,16,17,18,19,20,21,22,23,24,25,26,27,28,29,30,31"</formula1>
    </dataValidation>
    <dataValidation type="list" imeMode="off" showErrorMessage="1" errorTitle="入力エラー" error="調査月を「半角数字」で入力してください" sqref="B11">
      <formula1>"1,2,3,4,5,6,7,8,9,10,11,12"</formula1>
    </dataValidation>
    <dataValidation type="whole" imeMode="off" allowBlank="1" showErrorMessage="1" errorTitle="入力エラー" error="調査年を「半角数字」で入力してください" sqref="B10">
      <formula1>1000</formula1>
      <formula2>3000</formula2>
    </dataValidation>
  </dataValidations>
  <pageMargins left="0.75" right="0.75" top="1" bottom="1" header="0.51200000000000001" footer="0.51200000000000001"/>
  <pageSetup paperSize="9" scale="64" orientation="portrait" horizontalDpi="300" verticalDpi="300"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88"/>
  <sheetViews>
    <sheetView showGridLines="0" topLeftCell="A10" zoomScaleNormal="100" workbookViewId="0">
      <selection activeCell="A2" sqref="A2"/>
    </sheetView>
  </sheetViews>
  <sheetFormatPr defaultColWidth="9" defaultRowHeight="12.9"/>
  <cols>
    <col min="1" max="1" width="17" style="75" customWidth="1"/>
    <col min="2" max="2" width="21" style="41" customWidth="1"/>
    <col min="3" max="3" width="3.1015625" style="75" customWidth="1"/>
    <col min="4" max="4" width="8.68359375" style="41" customWidth="1"/>
    <col min="5" max="5" width="3.7890625" style="75" customWidth="1"/>
    <col min="6" max="8" width="9.5234375" style="41" customWidth="1"/>
    <col min="9" max="9" width="9" style="41"/>
    <col min="10" max="10" width="13.3125" style="41" customWidth="1"/>
    <col min="11" max="11" width="10.68359375" style="41" customWidth="1"/>
    <col min="12" max="12" width="25.41796875" style="76" customWidth="1"/>
    <col min="13" max="14" width="10.89453125" style="43" customWidth="1"/>
    <col min="15" max="15" width="3" style="194" hidden="1" customWidth="1"/>
    <col min="16" max="16" width="3.1015625" style="194" hidden="1" customWidth="1"/>
    <col min="17" max="17" width="9" style="44"/>
    <col min="18" max="16384" width="9" style="43"/>
  </cols>
  <sheetData>
    <row r="1" spans="1:17" ht="20.7">
      <c r="A1" s="40" t="s">
        <v>1935</v>
      </c>
      <c r="C1" s="41"/>
      <c r="E1" s="41"/>
      <c r="L1" s="42"/>
      <c r="O1" s="186"/>
      <c r="P1" s="186"/>
    </row>
    <row r="2" spans="1:17" ht="21.6" customHeight="1">
      <c r="A2" s="22" t="s">
        <v>1867</v>
      </c>
      <c r="C2" s="41"/>
      <c r="E2" s="41"/>
      <c r="J2" s="226" t="s">
        <v>1856</v>
      </c>
      <c r="K2" s="26"/>
      <c r="L2" s="45" t="s">
        <v>1866</v>
      </c>
      <c r="M2" s="45" t="s">
        <v>1857</v>
      </c>
      <c r="N2" s="45" t="s">
        <v>1858</v>
      </c>
      <c r="O2" s="186"/>
      <c r="P2" s="186"/>
    </row>
    <row r="3" spans="1:17" s="50" customFormat="1" ht="16.5" customHeight="1">
      <c r="A3" s="46" t="s">
        <v>318</v>
      </c>
      <c r="B3" s="77" t="str">
        <f>IF(特徴的な変化!B3&lt;&gt;"",特徴的な変化!B3,"")</f>
        <v/>
      </c>
      <c r="C3" s="14" t="str">
        <f>IF(特徴的な変化!$C$3="→サイト番号を入力してください","→先に「特徴的な変化」シートの入力をお願いします！","")</f>
        <v>→先に「特徴的な変化」シートの入力をお願いします！</v>
      </c>
      <c r="D3" s="48"/>
      <c r="E3" s="48"/>
      <c r="F3" s="48"/>
      <c r="G3" s="48"/>
      <c r="H3" s="48"/>
      <c r="I3" s="49"/>
      <c r="J3" s="226"/>
      <c r="K3" s="30" t="s">
        <v>1852</v>
      </c>
      <c r="L3" s="150" t="str">
        <f>IF(COUNTA(B6,B8,B10:B12)=0,"×未入力",IF(AND(B13&lt;&gt;"",COUNTA(B3,B6,B8,B10:B12,B14)=7),"○完了","△入力中"))</f>
        <v>×未入力</v>
      </c>
      <c r="M3" s="150" t="str">
        <f>IF(COUNTA(A20,C20:F20)=0,"×未入力",IF(O19&gt;0,"△入力中","○完了"))</f>
        <v>×未入力</v>
      </c>
      <c r="N3" s="150" t="str">
        <f>IF(COUNTA($A39:$L39)=0,"×未入力",IF(OR($P$38&gt;0,$A$35&lt;&gt;""),"△入力中","○完了"))</f>
        <v>×未入力</v>
      </c>
      <c r="O3" s="186"/>
      <c r="P3" s="186"/>
      <c r="Q3" s="44"/>
    </row>
    <row r="4" spans="1:17" s="50" customFormat="1" ht="16.5" customHeight="1">
      <c r="A4" s="46" t="s">
        <v>1152</v>
      </c>
      <c r="B4" s="78" t="str">
        <f>IF(特徴的な変化!B4&lt;&gt;"",特徴的な変化!B4,"")</f>
        <v/>
      </c>
      <c r="C4" s="51"/>
      <c r="D4" s="48"/>
      <c r="E4" s="48"/>
      <c r="F4" s="48"/>
      <c r="G4" s="48"/>
      <c r="J4" s="227"/>
      <c r="K4" s="227"/>
      <c r="L4" s="227"/>
      <c r="M4" s="227"/>
      <c r="N4" s="227"/>
      <c r="O4" s="186"/>
      <c r="P4" s="186"/>
      <c r="Q4" s="44"/>
    </row>
    <row r="5" spans="1:17" s="50" customFormat="1" ht="24" customHeight="1">
      <c r="A5" s="228" t="s">
        <v>1866</v>
      </c>
      <c r="B5" s="228"/>
      <c r="C5" s="52"/>
      <c r="D5" s="52"/>
      <c r="E5" s="52"/>
      <c r="F5" s="52"/>
      <c r="G5" s="52"/>
      <c r="O5" s="186"/>
      <c r="P5" s="186"/>
      <c r="Q5" s="44"/>
    </row>
    <row r="6" spans="1:17" s="50" customFormat="1" ht="12.3">
      <c r="A6" s="46" t="s">
        <v>1870</v>
      </c>
      <c r="B6" s="53"/>
      <c r="C6" s="52"/>
      <c r="D6" s="52"/>
      <c r="E6" s="52"/>
      <c r="F6" s="52"/>
      <c r="G6" s="52"/>
      <c r="H6" s="52"/>
      <c r="K6" s="49"/>
      <c r="L6" s="54"/>
      <c r="O6" s="186"/>
      <c r="P6" s="186"/>
      <c r="Q6" s="44"/>
    </row>
    <row r="7" spans="1:17" s="50" customFormat="1" ht="12.3">
      <c r="A7" s="55" t="s">
        <v>692</v>
      </c>
      <c r="B7" s="229"/>
      <c r="C7" s="230"/>
      <c r="D7" s="230"/>
      <c r="E7" s="230"/>
      <c r="F7" s="230"/>
      <c r="G7" s="230"/>
      <c r="H7" s="230"/>
      <c r="I7" s="230"/>
      <c r="J7" s="230"/>
      <c r="K7" s="231"/>
      <c r="L7" s="52"/>
      <c r="O7" s="186"/>
      <c r="P7" s="186"/>
      <c r="Q7" s="44"/>
    </row>
    <row r="8" spans="1:17" s="50" customFormat="1" ht="12.3">
      <c r="A8" s="46" t="s">
        <v>1871</v>
      </c>
      <c r="B8" s="56"/>
      <c r="C8" s="52"/>
      <c r="D8" s="52"/>
      <c r="E8" s="52"/>
      <c r="F8" s="52"/>
      <c r="G8" s="52"/>
      <c r="H8" s="52"/>
      <c r="I8" s="49"/>
      <c r="J8" s="49"/>
      <c r="K8" s="49"/>
      <c r="L8" s="54"/>
      <c r="O8" s="186"/>
      <c r="P8" s="186"/>
      <c r="Q8" s="44"/>
    </row>
    <row r="9" spans="1:17" s="50" customFormat="1" ht="6.75" customHeight="1">
      <c r="A9" s="57"/>
      <c r="B9" s="52"/>
      <c r="C9" s="52"/>
      <c r="D9" s="52"/>
      <c r="E9" s="52"/>
      <c r="F9" s="52"/>
      <c r="G9" s="52"/>
      <c r="O9" s="186"/>
      <c r="P9" s="186"/>
      <c r="Q9" s="44"/>
    </row>
    <row r="10" spans="1:17" s="50" customFormat="1" ht="14.25" customHeight="1">
      <c r="A10" s="46" t="s">
        <v>1872</v>
      </c>
      <c r="B10" s="58"/>
      <c r="C10" s="59"/>
      <c r="D10" s="49"/>
      <c r="E10" s="52"/>
      <c r="F10" s="52"/>
      <c r="O10" s="186"/>
      <c r="P10" s="186"/>
      <c r="Q10" s="44"/>
    </row>
    <row r="11" spans="1:17" s="50" customFormat="1" ht="14.25" customHeight="1">
      <c r="A11" s="46" t="s">
        <v>1873</v>
      </c>
      <c r="B11" s="58"/>
      <c r="C11" s="59"/>
      <c r="D11" s="52"/>
      <c r="E11" s="52"/>
      <c r="F11" s="52"/>
      <c r="O11" s="186"/>
      <c r="P11" s="186"/>
      <c r="Q11" s="44"/>
    </row>
    <row r="12" spans="1:17" s="50" customFormat="1" ht="12.3">
      <c r="A12" s="46" t="s">
        <v>1874</v>
      </c>
      <c r="B12" s="58"/>
      <c r="C12" s="60"/>
      <c r="D12" s="52"/>
      <c r="E12" s="52"/>
      <c r="F12" s="52"/>
      <c r="L12" s="61"/>
      <c r="M12" s="61"/>
      <c r="O12" s="186"/>
      <c r="P12" s="186"/>
      <c r="Q12" s="44"/>
    </row>
    <row r="13" spans="1:17" s="50" customFormat="1" ht="12.3">
      <c r="A13" s="46" t="s">
        <v>685</v>
      </c>
      <c r="B13" s="79" t="str">
        <f>IF(特徴的な変化!B6="","",特徴的な変化!B6)</f>
        <v/>
      </c>
      <c r="C13" s="47"/>
      <c r="D13" s="52"/>
      <c r="E13" s="52"/>
      <c r="F13" s="52"/>
      <c r="O13" s="186"/>
      <c r="P13" s="186"/>
      <c r="Q13" s="44"/>
    </row>
    <row r="14" spans="1:17" s="50" customFormat="1" ht="12.3">
      <c r="A14" s="46" t="s">
        <v>689</v>
      </c>
      <c r="B14" s="58">
        <v>5</v>
      </c>
      <c r="C14" s="60"/>
      <c r="D14" s="52"/>
      <c r="O14" s="186"/>
      <c r="P14" s="186"/>
      <c r="Q14" s="44"/>
    </row>
    <row r="15" spans="1:17" s="50" customFormat="1" ht="12.3">
      <c r="A15" s="46" t="s">
        <v>1151</v>
      </c>
      <c r="B15" s="62"/>
      <c r="C15" s="52"/>
      <c r="D15" s="52"/>
      <c r="O15" s="186"/>
      <c r="P15" s="186"/>
      <c r="Q15" s="44"/>
    </row>
    <row r="16" spans="1:17" s="50" customFormat="1" ht="7.5" customHeight="1">
      <c r="A16" s="52"/>
      <c r="B16" s="52"/>
      <c r="C16" s="52"/>
      <c r="D16" s="52"/>
      <c r="E16" s="52"/>
      <c r="F16" s="49"/>
      <c r="G16" s="49"/>
      <c r="H16" s="49"/>
      <c r="I16" s="49"/>
      <c r="J16" s="49"/>
      <c r="K16" s="49"/>
      <c r="L16" s="54"/>
      <c r="O16" s="186"/>
      <c r="P16" s="186"/>
      <c r="Q16" s="44"/>
    </row>
    <row r="17" spans="1:17" s="50" customFormat="1" ht="34.200000000000003" customHeight="1">
      <c r="A17" s="63" t="s">
        <v>934</v>
      </c>
      <c r="B17" s="232"/>
      <c r="C17" s="233"/>
      <c r="D17" s="233"/>
      <c r="E17" s="233"/>
      <c r="F17" s="233"/>
      <c r="G17" s="233"/>
      <c r="H17" s="233"/>
      <c r="I17" s="233"/>
      <c r="J17" s="233"/>
      <c r="K17" s="233"/>
      <c r="L17" s="234"/>
      <c r="O17" s="186"/>
      <c r="P17" s="186"/>
      <c r="Q17" s="44"/>
    </row>
    <row r="18" spans="1:17" s="50" customFormat="1" ht="24.6" customHeight="1">
      <c r="A18" s="225" t="s">
        <v>1857</v>
      </c>
      <c r="B18" s="225"/>
      <c r="C18" s="83" t="str">
        <f>IF(特徴的な変化!$L$6=0,"→先に「特徴的な変化」シートへ区間名をご入力ください　【こちらをクリック→","")</f>
        <v>→先に「特徴的な変化」シートへ区間名をご入力ください　【こちらをクリック→</v>
      </c>
      <c r="D18" s="64"/>
      <c r="E18" s="52"/>
      <c r="F18" s="49"/>
      <c r="G18" s="49"/>
      <c r="H18" s="49"/>
      <c r="I18" s="49"/>
      <c r="J18" s="49"/>
      <c r="K18" s="84" t="str">
        <f>IF(特徴的な変化!$L$6=0,HYPERLINK("#特徴的な変化!J6","区間名を入力"),"")</f>
        <v>区間名を入力</v>
      </c>
      <c r="M18" s="54"/>
      <c r="O18" s="187" t="s">
        <v>1892</v>
      </c>
      <c r="P18" s="186"/>
      <c r="Q18" s="44"/>
    </row>
    <row r="19" spans="1:17" s="50" customFormat="1" ht="12.3">
      <c r="A19" s="196" t="s">
        <v>1875</v>
      </c>
      <c r="B19" s="65" t="s">
        <v>1164</v>
      </c>
      <c r="C19" s="235" t="s">
        <v>1876</v>
      </c>
      <c r="D19" s="236"/>
      <c r="E19" s="235" t="s">
        <v>1877</v>
      </c>
      <c r="F19" s="236"/>
      <c r="G19" s="196" t="s">
        <v>1153</v>
      </c>
      <c r="H19" s="237" t="s">
        <v>935</v>
      </c>
      <c r="I19" s="237"/>
      <c r="J19" s="237"/>
      <c r="K19" s="237"/>
      <c r="L19" s="237"/>
      <c r="O19" s="188">
        <f>COUNTIF(O20:O34,"&lt;3")</f>
        <v>0</v>
      </c>
      <c r="P19" s="186"/>
      <c r="Q19" s="44"/>
    </row>
    <row r="20" spans="1:17" s="50" customFormat="1" ht="15" customHeight="1">
      <c r="A20" s="66"/>
      <c r="B20" s="80" t="str">
        <f>IFERROR(VLOOKUP($A20,特徴的な変化!$J$9:$K$23,2,FALSE),"")&amp;""</f>
        <v/>
      </c>
      <c r="C20" s="238"/>
      <c r="D20" s="239"/>
      <c r="E20" s="238"/>
      <c r="F20" s="239"/>
      <c r="G20" s="82" t="str">
        <f t="shared" ref="G20:G34" si="0">IF(AND(C20&lt;&gt;"",E20&lt;&gt;""),E20-C20,"")</f>
        <v/>
      </c>
      <c r="H20" s="240"/>
      <c r="I20" s="240"/>
      <c r="J20" s="240"/>
      <c r="K20" s="240"/>
      <c r="L20" s="240"/>
      <c r="O20" s="189" t="str">
        <f>IF(COUNTA(A20,C20:F20)=0,"",COUNTA(A20,C20:F20))</f>
        <v/>
      </c>
      <c r="P20" s="186"/>
      <c r="Q20" s="44"/>
    </row>
    <row r="21" spans="1:17" s="50" customFormat="1" ht="15" customHeight="1">
      <c r="A21" s="66"/>
      <c r="B21" s="80" t="str">
        <f>IFERROR(VLOOKUP($A21,特徴的な変化!$J$9:$K$23,2,FALSE),"")&amp;""</f>
        <v/>
      </c>
      <c r="C21" s="238"/>
      <c r="D21" s="239"/>
      <c r="E21" s="238"/>
      <c r="F21" s="239"/>
      <c r="G21" s="82" t="str">
        <f t="shared" si="0"/>
        <v/>
      </c>
      <c r="H21" s="240"/>
      <c r="I21" s="240"/>
      <c r="J21" s="240"/>
      <c r="K21" s="240"/>
      <c r="L21" s="240"/>
      <c r="O21" s="189" t="str">
        <f t="shared" ref="O21:O34" si="1">IF(COUNTA(A21,C21:F21)=0,"",COUNTA(A21,C21:F21))</f>
        <v/>
      </c>
      <c r="P21" s="186"/>
      <c r="Q21" s="44"/>
    </row>
    <row r="22" spans="1:17" s="50" customFormat="1" ht="15" customHeight="1">
      <c r="A22" s="66"/>
      <c r="B22" s="80" t="str">
        <f>IFERROR(VLOOKUP($A22,特徴的な変化!$J$9:$K$23,2,FALSE),"")&amp;""</f>
        <v/>
      </c>
      <c r="C22" s="238"/>
      <c r="D22" s="239"/>
      <c r="E22" s="238"/>
      <c r="F22" s="239"/>
      <c r="G22" s="82" t="str">
        <f t="shared" si="0"/>
        <v/>
      </c>
      <c r="H22" s="240"/>
      <c r="I22" s="240"/>
      <c r="J22" s="240"/>
      <c r="K22" s="240"/>
      <c r="L22" s="240"/>
      <c r="O22" s="189" t="str">
        <f t="shared" si="1"/>
        <v/>
      </c>
      <c r="P22" s="186"/>
      <c r="Q22" s="44"/>
    </row>
    <row r="23" spans="1:17" s="50" customFormat="1" ht="15" customHeight="1">
      <c r="A23" s="66"/>
      <c r="B23" s="80" t="str">
        <f>IFERROR(VLOOKUP($A23,特徴的な変化!$J$9:$K$23,2,FALSE),"")&amp;""</f>
        <v/>
      </c>
      <c r="C23" s="238"/>
      <c r="D23" s="239"/>
      <c r="E23" s="238"/>
      <c r="F23" s="239"/>
      <c r="G23" s="82" t="str">
        <f t="shared" si="0"/>
        <v/>
      </c>
      <c r="H23" s="240"/>
      <c r="I23" s="240"/>
      <c r="J23" s="240"/>
      <c r="K23" s="240"/>
      <c r="L23" s="240"/>
      <c r="O23" s="189" t="str">
        <f t="shared" si="1"/>
        <v/>
      </c>
      <c r="P23" s="186"/>
      <c r="Q23" s="44"/>
    </row>
    <row r="24" spans="1:17" s="50" customFormat="1" ht="15" customHeight="1">
      <c r="A24" s="66"/>
      <c r="B24" s="80" t="str">
        <f>IFERROR(VLOOKUP($A24,特徴的な変化!$J$9:$K$23,2,FALSE),"")&amp;""</f>
        <v/>
      </c>
      <c r="C24" s="238"/>
      <c r="D24" s="239"/>
      <c r="E24" s="238"/>
      <c r="F24" s="239"/>
      <c r="G24" s="82" t="str">
        <f t="shared" si="0"/>
        <v/>
      </c>
      <c r="H24" s="240"/>
      <c r="I24" s="240"/>
      <c r="J24" s="240"/>
      <c r="K24" s="240"/>
      <c r="L24" s="240"/>
      <c r="O24" s="189" t="str">
        <f t="shared" si="1"/>
        <v/>
      </c>
      <c r="P24" s="186"/>
      <c r="Q24" s="44"/>
    </row>
    <row r="25" spans="1:17" s="50" customFormat="1" ht="15" customHeight="1">
      <c r="A25" s="66"/>
      <c r="B25" s="80" t="str">
        <f>IFERROR(VLOOKUP($A25,特徴的な変化!$J$9:$K$23,2,FALSE),"")&amp;""</f>
        <v/>
      </c>
      <c r="C25" s="238"/>
      <c r="D25" s="239"/>
      <c r="E25" s="238"/>
      <c r="F25" s="239"/>
      <c r="G25" s="82" t="str">
        <f t="shared" si="0"/>
        <v/>
      </c>
      <c r="H25" s="240"/>
      <c r="I25" s="240"/>
      <c r="J25" s="240"/>
      <c r="K25" s="240"/>
      <c r="L25" s="240"/>
      <c r="O25" s="189" t="str">
        <f t="shared" si="1"/>
        <v/>
      </c>
      <c r="P25" s="186"/>
      <c r="Q25" s="44"/>
    </row>
    <row r="26" spans="1:17" s="50" customFormat="1" ht="15" customHeight="1">
      <c r="A26" s="66"/>
      <c r="B26" s="80" t="str">
        <f>IFERROR(VLOOKUP($A26,特徴的な変化!$J$9:$K$23,2,FALSE),"")&amp;""</f>
        <v/>
      </c>
      <c r="C26" s="238"/>
      <c r="D26" s="239"/>
      <c r="E26" s="238"/>
      <c r="F26" s="239"/>
      <c r="G26" s="82" t="str">
        <f t="shared" si="0"/>
        <v/>
      </c>
      <c r="H26" s="240"/>
      <c r="I26" s="240"/>
      <c r="J26" s="240"/>
      <c r="K26" s="240"/>
      <c r="L26" s="240"/>
      <c r="O26" s="189" t="str">
        <f t="shared" si="1"/>
        <v/>
      </c>
      <c r="P26" s="186"/>
      <c r="Q26" s="44"/>
    </row>
    <row r="27" spans="1:17" s="50" customFormat="1" ht="15" customHeight="1">
      <c r="A27" s="66"/>
      <c r="B27" s="80" t="str">
        <f>IFERROR(VLOOKUP($A27,特徴的な変化!$J$9:$K$23,2,FALSE),"")&amp;""</f>
        <v/>
      </c>
      <c r="C27" s="238"/>
      <c r="D27" s="239"/>
      <c r="E27" s="238"/>
      <c r="F27" s="239"/>
      <c r="G27" s="82" t="str">
        <f t="shared" si="0"/>
        <v/>
      </c>
      <c r="H27" s="240"/>
      <c r="I27" s="240"/>
      <c r="J27" s="240"/>
      <c r="K27" s="240"/>
      <c r="L27" s="240"/>
      <c r="O27" s="189" t="str">
        <f t="shared" si="1"/>
        <v/>
      </c>
      <c r="P27" s="186"/>
      <c r="Q27" s="44"/>
    </row>
    <row r="28" spans="1:17" s="50" customFormat="1" ht="15" customHeight="1">
      <c r="A28" s="66"/>
      <c r="B28" s="80" t="str">
        <f>IFERROR(VLOOKUP($A28,特徴的な変化!$J$9:$K$23,2,FALSE),"")&amp;""</f>
        <v/>
      </c>
      <c r="C28" s="238"/>
      <c r="D28" s="239"/>
      <c r="E28" s="238"/>
      <c r="F28" s="239"/>
      <c r="G28" s="82" t="str">
        <f t="shared" si="0"/>
        <v/>
      </c>
      <c r="H28" s="240"/>
      <c r="I28" s="240"/>
      <c r="J28" s="240"/>
      <c r="K28" s="240"/>
      <c r="L28" s="240"/>
      <c r="O28" s="189" t="str">
        <f t="shared" si="1"/>
        <v/>
      </c>
      <c r="P28" s="186"/>
      <c r="Q28" s="44"/>
    </row>
    <row r="29" spans="1:17" s="50" customFormat="1" ht="15" customHeight="1">
      <c r="A29" s="66"/>
      <c r="B29" s="80" t="str">
        <f>IFERROR(VLOOKUP($A29,特徴的な変化!$J$9:$K$23,2,FALSE),"")&amp;""</f>
        <v/>
      </c>
      <c r="C29" s="238"/>
      <c r="D29" s="239"/>
      <c r="E29" s="238"/>
      <c r="F29" s="239"/>
      <c r="G29" s="82" t="str">
        <f t="shared" si="0"/>
        <v/>
      </c>
      <c r="H29" s="240"/>
      <c r="I29" s="240"/>
      <c r="J29" s="240"/>
      <c r="K29" s="240"/>
      <c r="L29" s="240"/>
      <c r="O29" s="189" t="str">
        <f t="shared" si="1"/>
        <v/>
      </c>
      <c r="P29" s="186"/>
      <c r="Q29" s="44"/>
    </row>
    <row r="30" spans="1:17" s="50" customFormat="1" ht="15" customHeight="1">
      <c r="A30" s="66"/>
      <c r="B30" s="80" t="str">
        <f>IFERROR(VLOOKUP($A30,特徴的な変化!$J$9:$K$23,2,FALSE),"")&amp;""</f>
        <v/>
      </c>
      <c r="C30" s="238"/>
      <c r="D30" s="239"/>
      <c r="E30" s="238"/>
      <c r="F30" s="239"/>
      <c r="G30" s="82" t="str">
        <f t="shared" si="0"/>
        <v/>
      </c>
      <c r="H30" s="241"/>
      <c r="I30" s="242"/>
      <c r="J30" s="242"/>
      <c r="K30" s="242"/>
      <c r="L30" s="243"/>
      <c r="O30" s="189" t="str">
        <f t="shared" si="1"/>
        <v/>
      </c>
      <c r="P30" s="186"/>
      <c r="Q30" s="44"/>
    </row>
    <row r="31" spans="1:17" s="50" customFormat="1" ht="15" customHeight="1">
      <c r="A31" s="66"/>
      <c r="B31" s="80" t="str">
        <f>IFERROR(VLOOKUP($A31,特徴的な変化!$J$9:$K$23,2,FALSE),"")&amp;""</f>
        <v/>
      </c>
      <c r="C31" s="238"/>
      <c r="D31" s="239"/>
      <c r="E31" s="238"/>
      <c r="F31" s="239"/>
      <c r="G31" s="82" t="str">
        <f t="shared" si="0"/>
        <v/>
      </c>
      <c r="H31" s="241"/>
      <c r="I31" s="242"/>
      <c r="J31" s="242"/>
      <c r="K31" s="242"/>
      <c r="L31" s="243"/>
      <c r="O31" s="189" t="str">
        <f t="shared" si="1"/>
        <v/>
      </c>
      <c r="P31" s="186"/>
      <c r="Q31" s="44"/>
    </row>
    <row r="32" spans="1:17" s="50" customFormat="1" ht="15" customHeight="1">
      <c r="A32" s="66"/>
      <c r="B32" s="80" t="str">
        <f>IFERROR(VLOOKUP($A32,特徴的な変化!$J$9:$K$23,2,FALSE),"")&amp;""</f>
        <v/>
      </c>
      <c r="C32" s="238"/>
      <c r="D32" s="239"/>
      <c r="E32" s="238"/>
      <c r="F32" s="239"/>
      <c r="G32" s="82" t="str">
        <f t="shared" si="0"/>
        <v/>
      </c>
      <c r="H32" s="241"/>
      <c r="I32" s="242"/>
      <c r="J32" s="242"/>
      <c r="K32" s="242"/>
      <c r="L32" s="243"/>
      <c r="O32" s="189" t="str">
        <f t="shared" si="1"/>
        <v/>
      </c>
      <c r="P32" s="186"/>
      <c r="Q32" s="44"/>
    </row>
    <row r="33" spans="1:17" s="50" customFormat="1" ht="15" customHeight="1">
      <c r="A33" s="66"/>
      <c r="B33" s="80" t="str">
        <f>IFERROR(VLOOKUP($A33,特徴的な変化!$J$9:$K$23,2,FALSE),"")&amp;""</f>
        <v/>
      </c>
      <c r="C33" s="238"/>
      <c r="D33" s="239"/>
      <c r="E33" s="238"/>
      <c r="F33" s="239"/>
      <c r="G33" s="82" t="str">
        <f t="shared" si="0"/>
        <v/>
      </c>
      <c r="H33" s="241"/>
      <c r="I33" s="242"/>
      <c r="J33" s="242"/>
      <c r="K33" s="242"/>
      <c r="L33" s="243"/>
      <c r="O33" s="189" t="str">
        <f t="shared" si="1"/>
        <v/>
      </c>
      <c r="P33" s="186"/>
      <c r="Q33" s="44"/>
    </row>
    <row r="34" spans="1:17" s="50" customFormat="1" ht="15" customHeight="1">
      <c r="A34" s="66"/>
      <c r="B34" s="80" t="str">
        <f>IFERROR(VLOOKUP($A34,特徴的な変化!$J$9:$K$23,2,FALSE),"")&amp;""</f>
        <v/>
      </c>
      <c r="C34" s="238"/>
      <c r="D34" s="239"/>
      <c r="E34" s="238"/>
      <c r="F34" s="239"/>
      <c r="G34" s="82" t="str">
        <f t="shared" si="0"/>
        <v/>
      </c>
      <c r="H34" s="241"/>
      <c r="I34" s="242"/>
      <c r="J34" s="242"/>
      <c r="K34" s="242"/>
      <c r="L34" s="243"/>
      <c r="O34" s="189" t="str">
        <f t="shared" si="1"/>
        <v/>
      </c>
      <c r="P34" s="186"/>
      <c r="Q34" s="44"/>
    </row>
    <row r="35" spans="1:17" s="50" customFormat="1" ht="19.8" customHeight="1">
      <c r="A35" s="81" t="str">
        <f>IF(COUNTA($A39:$L39)=0,"",IF($O$38&lt;特徴的な変化!$L$6,"→区間名リストに入力したすべての区間について結果をご記入ください",""))</f>
        <v/>
      </c>
      <c r="B35" s="52"/>
      <c r="C35" s="52"/>
      <c r="D35" s="52"/>
      <c r="E35" s="52"/>
      <c r="F35" s="49"/>
      <c r="G35" s="49"/>
      <c r="H35" s="49"/>
      <c r="I35" s="49"/>
      <c r="J35" s="49"/>
      <c r="K35" s="49"/>
      <c r="L35" s="54"/>
      <c r="O35" s="186"/>
      <c r="P35" s="186"/>
      <c r="Q35" s="44"/>
    </row>
    <row r="36" spans="1:17" s="50" customFormat="1" ht="17.399999999999999" customHeight="1">
      <c r="A36" s="225" t="s">
        <v>1879</v>
      </c>
      <c r="B36" s="225"/>
      <c r="F36" s="248" t="s">
        <v>1155</v>
      </c>
      <c r="G36" s="248"/>
      <c r="H36" s="248"/>
      <c r="I36" s="248"/>
      <c r="J36" s="248"/>
      <c r="K36" s="248"/>
      <c r="M36" s="67"/>
      <c r="O36" s="186"/>
      <c r="P36" s="186"/>
      <c r="Q36" s="44"/>
    </row>
    <row r="37" spans="1:17" s="50" customFormat="1" ht="13.5" customHeight="1">
      <c r="A37" s="248" t="s">
        <v>1880</v>
      </c>
      <c r="B37" s="248" t="s">
        <v>1881</v>
      </c>
      <c r="C37" s="249" t="s">
        <v>936</v>
      </c>
      <c r="D37" s="248" t="s">
        <v>1882</v>
      </c>
      <c r="E37" s="248" t="s">
        <v>309</v>
      </c>
      <c r="F37" s="237" t="s">
        <v>1883</v>
      </c>
      <c r="G37" s="237"/>
      <c r="H37" s="237"/>
      <c r="I37" s="250" t="s">
        <v>1290</v>
      </c>
      <c r="J37" s="237" t="s">
        <v>1154</v>
      </c>
      <c r="K37" s="244" t="s">
        <v>976</v>
      </c>
      <c r="L37" s="246" t="s">
        <v>1150</v>
      </c>
      <c r="O37" s="190" t="s">
        <v>1894</v>
      </c>
      <c r="P37" s="191" t="s">
        <v>1892</v>
      </c>
      <c r="Q37" s="44"/>
    </row>
    <row r="38" spans="1:17" s="50" customFormat="1" ht="12.3">
      <c r="A38" s="248"/>
      <c r="B38" s="248"/>
      <c r="C38" s="248"/>
      <c r="D38" s="248"/>
      <c r="E38" s="248"/>
      <c r="F38" s="196" t="s">
        <v>686</v>
      </c>
      <c r="G38" s="196" t="s">
        <v>310</v>
      </c>
      <c r="H38" s="196" t="s">
        <v>687</v>
      </c>
      <c r="I38" s="237"/>
      <c r="J38" s="237"/>
      <c r="K38" s="245"/>
      <c r="L38" s="247"/>
      <c r="O38" s="192">
        <f>IF($A$39="",0,ROUND(SUMPRODUCT(1/COUNTIF($O$39:$O$288,$O$39:$O$288)),0)-1)</f>
        <v>0</v>
      </c>
      <c r="P38" s="193">
        <f>COUNTIF(P39:P288,"&gt;0")</f>
        <v>0</v>
      </c>
      <c r="Q38" s="44"/>
    </row>
    <row r="39" spans="1:17" s="50" customFormat="1" ht="21" customHeight="1">
      <c r="A39" s="66"/>
      <c r="B39" s="68"/>
      <c r="C39" s="69"/>
      <c r="D39" s="70"/>
      <c r="E39" s="69"/>
      <c r="F39" s="71"/>
      <c r="G39" s="71"/>
      <c r="H39" s="71"/>
      <c r="I39" s="72"/>
      <c r="J39" s="72"/>
      <c r="K39" s="72"/>
      <c r="L39" s="73"/>
      <c r="N39" s="74"/>
      <c r="O39" s="186" t="str">
        <f>IF(OR($A39="",$A39="範囲外",$A39="-"),"",$A39)</f>
        <v/>
      </c>
      <c r="P39" s="186" t="str">
        <f t="shared" ref="P39:P102" si="2">IF(COUNTA(A39:B39,D39,F39:H39)=0,"",IF(AND(A39&lt;&gt;"-",COUNTIF(区間名,A39)&gt;0,OR(AND(B39&lt;&gt;"",D39&gt;0,COUNTA(F39:H39)&gt;0),AND(OR(B39="未調査",B39="記録無し"),D39&lt;1,COUNTA(F39:H39)=0))),0,1))</f>
        <v/>
      </c>
      <c r="Q39" s="44"/>
    </row>
    <row r="40" spans="1:17" s="50" customFormat="1" ht="21" customHeight="1">
      <c r="A40" s="66"/>
      <c r="B40" s="68"/>
      <c r="C40" s="69"/>
      <c r="D40" s="70"/>
      <c r="E40" s="69"/>
      <c r="F40" s="71"/>
      <c r="G40" s="71"/>
      <c r="H40" s="71"/>
      <c r="I40" s="72"/>
      <c r="J40" s="72"/>
      <c r="K40" s="72"/>
      <c r="L40" s="73"/>
      <c r="N40" s="74"/>
      <c r="O40" s="186" t="str">
        <f t="shared" ref="O40:O103" si="3">IF(OR($A40="",$A40="範囲外",$A40="-"),"",$A40)</f>
        <v/>
      </c>
      <c r="P40" s="186" t="str">
        <f t="shared" si="2"/>
        <v/>
      </c>
      <c r="Q40" s="44"/>
    </row>
    <row r="41" spans="1:17" s="50" customFormat="1" ht="21" customHeight="1">
      <c r="A41" s="66"/>
      <c r="B41" s="68"/>
      <c r="C41" s="69"/>
      <c r="D41" s="70"/>
      <c r="E41" s="69"/>
      <c r="F41" s="71"/>
      <c r="G41" s="71"/>
      <c r="H41" s="71"/>
      <c r="I41" s="72"/>
      <c r="J41" s="72"/>
      <c r="K41" s="72"/>
      <c r="L41" s="73"/>
      <c r="N41" s="74"/>
      <c r="O41" s="186" t="str">
        <f t="shared" si="3"/>
        <v/>
      </c>
      <c r="P41" s="186" t="str">
        <f t="shared" si="2"/>
        <v/>
      </c>
      <c r="Q41" s="44"/>
    </row>
    <row r="42" spans="1:17" s="50" customFormat="1" ht="21" customHeight="1">
      <c r="A42" s="66"/>
      <c r="B42" s="68"/>
      <c r="C42" s="69"/>
      <c r="D42" s="70"/>
      <c r="E42" s="69"/>
      <c r="F42" s="71"/>
      <c r="G42" s="71"/>
      <c r="H42" s="71"/>
      <c r="I42" s="72"/>
      <c r="J42" s="72"/>
      <c r="K42" s="72"/>
      <c r="L42" s="73"/>
      <c r="N42" s="74"/>
      <c r="O42" s="186" t="str">
        <f t="shared" si="3"/>
        <v/>
      </c>
      <c r="P42" s="186" t="str">
        <f t="shared" si="2"/>
        <v/>
      </c>
      <c r="Q42" s="44"/>
    </row>
    <row r="43" spans="1:17" s="50" customFormat="1" ht="21" customHeight="1">
      <c r="A43" s="66"/>
      <c r="B43" s="68"/>
      <c r="C43" s="69"/>
      <c r="D43" s="70"/>
      <c r="E43" s="69"/>
      <c r="F43" s="71"/>
      <c r="G43" s="71"/>
      <c r="H43" s="71"/>
      <c r="I43" s="72"/>
      <c r="J43" s="72"/>
      <c r="K43" s="72"/>
      <c r="L43" s="73"/>
      <c r="N43" s="74"/>
      <c r="O43" s="186" t="str">
        <f t="shared" si="3"/>
        <v/>
      </c>
      <c r="P43" s="186" t="str">
        <f t="shared" si="2"/>
        <v/>
      </c>
      <c r="Q43" s="44"/>
    </row>
    <row r="44" spans="1:17" s="50" customFormat="1" ht="21" customHeight="1">
      <c r="A44" s="66"/>
      <c r="B44" s="68"/>
      <c r="C44" s="69"/>
      <c r="D44" s="70"/>
      <c r="E44" s="69"/>
      <c r="F44" s="71"/>
      <c r="G44" s="71"/>
      <c r="H44" s="71"/>
      <c r="I44" s="72"/>
      <c r="J44" s="72"/>
      <c r="K44" s="72"/>
      <c r="L44" s="73"/>
      <c r="N44" s="74"/>
      <c r="O44" s="186" t="str">
        <f t="shared" si="3"/>
        <v/>
      </c>
      <c r="P44" s="186" t="str">
        <f t="shared" si="2"/>
        <v/>
      </c>
      <c r="Q44" s="44"/>
    </row>
    <row r="45" spans="1:17" s="50" customFormat="1" ht="21" customHeight="1">
      <c r="A45" s="66"/>
      <c r="B45" s="68"/>
      <c r="C45" s="69"/>
      <c r="D45" s="70"/>
      <c r="E45" s="69"/>
      <c r="F45" s="71"/>
      <c r="G45" s="71"/>
      <c r="H45" s="71"/>
      <c r="I45" s="72"/>
      <c r="J45" s="72"/>
      <c r="K45" s="72"/>
      <c r="L45" s="73"/>
      <c r="O45" s="186" t="str">
        <f t="shared" si="3"/>
        <v/>
      </c>
      <c r="P45" s="186" t="str">
        <f t="shared" si="2"/>
        <v/>
      </c>
      <c r="Q45" s="44"/>
    </row>
    <row r="46" spans="1:17" s="50" customFormat="1" ht="21" customHeight="1">
      <c r="A46" s="66"/>
      <c r="B46" s="68"/>
      <c r="C46" s="69"/>
      <c r="D46" s="70"/>
      <c r="E46" s="69"/>
      <c r="F46" s="71"/>
      <c r="G46" s="71"/>
      <c r="H46" s="71"/>
      <c r="I46" s="72"/>
      <c r="J46" s="72"/>
      <c r="K46" s="72"/>
      <c r="L46" s="73"/>
      <c r="O46" s="186" t="str">
        <f t="shared" si="3"/>
        <v/>
      </c>
      <c r="P46" s="186" t="str">
        <f t="shared" si="2"/>
        <v/>
      </c>
      <c r="Q46" s="44"/>
    </row>
    <row r="47" spans="1:17" s="50" customFormat="1" ht="21" customHeight="1">
      <c r="A47" s="66"/>
      <c r="B47" s="68"/>
      <c r="C47" s="69"/>
      <c r="D47" s="70"/>
      <c r="E47" s="69"/>
      <c r="F47" s="71"/>
      <c r="G47" s="71"/>
      <c r="H47" s="71"/>
      <c r="I47" s="72"/>
      <c r="J47" s="72"/>
      <c r="K47" s="72"/>
      <c r="L47" s="73"/>
      <c r="O47" s="186" t="str">
        <f t="shared" si="3"/>
        <v/>
      </c>
      <c r="P47" s="186" t="str">
        <f t="shared" si="2"/>
        <v/>
      </c>
      <c r="Q47" s="44"/>
    </row>
    <row r="48" spans="1:17" s="50" customFormat="1" ht="21" customHeight="1">
      <c r="A48" s="66"/>
      <c r="B48" s="68"/>
      <c r="C48" s="69"/>
      <c r="D48" s="70"/>
      <c r="E48" s="69"/>
      <c r="F48" s="71"/>
      <c r="G48" s="71"/>
      <c r="H48" s="71"/>
      <c r="I48" s="72"/>
      <c r="J48" s="72"/>
      <c r="K48" s="72"/>
      <c r="L48" s="73"/>
      <c r="O48" s="186" t="str">
        <f t="shared" si="3"/>
        <v/>
      </c>
      <c r="P48" s="186" t="str">
        <f t="shared" si="2"/>
        <v/>
      </c>
      <c r="Q48" s="44"/>
    </row>
    <row r="49" spans="1:17" s="50" customFormat="1" ht="21" customHeight="1">
      <c r="A49" s="66"/>
      <c r="B49" s="68"/>
      <c r="C49" s="69"/>
      <c r="D49" s="70"/>
      <c r="E49" s="69"/>
      <c r="F49" s="71"/>
      <c r="G49" s="71"/>
      <c r="H49" s="71"/>
      <c r="I49" s="72"/>
      <c r="J49" s="72"/>
      <c r="K49" s="72"/>
      <c r="L49" s="73"/>
      <c r="O49" s="186" t="str">
        <f t="shared" si="3"/>
        <v/>
      </c>
      <c r="P49" s="186" t="str">
        <f t="shared" si="2"/>
        <v/>
      </c>
      <c r="Q49" s="44"/>
    </row>
    <row r="50" spans="1:17" s="50" customFormat="1" ht="21" customHeight="1">
      <c r="A50" s="66"/>
      <c r="B50" s="68"/>
      <c r="C50" s="69"/>
      <c r="D50" s="70"/>
      <c r="E50" s="69"/>
      <c r="F50" s="71"/>
      <c r="G50" s="71"/>
      <c r="H50" s="71"/>
      <c r="I50" s="72"/>
      <c r="J50" s="72"/>
      <c r="K50" s="72"/>
      <c r="L50" s="73"/>
      <c r="O50" s="186" t="str">
        <f t="shared" si="3"/>
        <v/>
      </c>
      <c r="P50" s="186" t="str">
        <f t="shared" si="2"/>
        <v/>
      </c>
      <c r="Q50" s="44"/>
    </row>
    <row r="51" spans="1:17" s="50" customFormat="1" ht="21" customHeight="1">
      <c r="A51" s="66"/>
      <c r="B51" s="68"/>
      <c r="C51" s="69"/>
      <c r="D51" s="70"/>
      <c r="E51" s="69"/>
      <c r="F51" s="71"/>
      <c r="G51" s="71"/>
      <c r="H51" s="71"/>
      <c r="I51" s="72"/>
      <c r="J51" s="72"/>
      <c r="K51" s="72"/>
      <c r="L51" s="73"/>
      <c r="O51" s="186" t="str">
        <f t="shared" si="3"/>
        <v/>
      </c>
      <c r="P51" s="186" t="str">
        <f t="shared" si="2"/>
        <v/>
      </c>
      <c r="Q51" s="44"/>
    </row>
    <row r="52" spans="1:17" s="50" customFormat="1" ht="21" customHeight="1">
      <c r="A52" s="66"/>
      <c r="B52" s="68"/>
      <c r="C52" s="69"/>
      <c r="D52" s="70"/>
      <c r="E52" s="69"/>
      <c r="F52" s="71"/>
      <c r="G52" s="71"/>
      <c r="H52" s="71"/>
      <c r="I52" s="72"/>
      <c r="J52" s="72"/>
      <c r="K52" s="72"/>
      <c r="L52" s="73"/>
      <c r="O52" s="186" t="str">
        <f t="shared" si="3"/>
        <v/>
      </c>
      <c r="P52" s="186" t="str">
        <f t="shared" si="2"/>
        <v/>
      </c>
      <c r="Q52" s="44"/>
    </row>
    <row r="53" spans="1:17" s="50" customFormat="1" ht="21" customHeight="1">
      <c r="A53" s="66"/>
      <c r="B53" s="68"/>
      <c r="C53" s="69"/>
      <c r="D53" s="70"/>
      <c r="E53" s="69"/>
      <c r="F53" s="71"/>
      <c r="G53" s="71"/>
      <c r="H53" s="71"/>
      <c r="I53" s="72"/>
      <c r="J53" s="72"/>
      <c r="K53" s="72"/>
      <c r="L53" s="73"/>
      <c r="O53" s="186" t="str">
        <f t="shared" si="3"/>
        <v/>
      </c>
      <c r="P53" s="186" t="str">
        <f t="shared" si="2"/>
        <v/>
      </c>
      <c r="Q53" s="44"/>
    </row>
    <row r="54" spans="1:17" s="50" customFormat="1" ht="21" customHeight="1">
      <c r="A54" s="66"/>
      <c r="B54" s="68"/>
      <c r="C54" s="69"/>
      <c r="D54" s="70"/>
      <c r="E54" s="69"/>
      <c r="F54" s="71"/>
      <c r="G54" s="71"/>
      <c r="H54" s="71"/>
      <c r="I54" s="72"/>
      <c r="J54" s="72"/>
      <c r="K54" s="72"/>
      <c r="L54" s="73"/>
      <c r="O54" s="186" t="str">
        <f t="shared" si="3"/>
        <v/>
      </c>
      <c r="P54" s="186" t="str">
        <f t="shared" si="2"/>
        <v/>
      </c>
      <c r="Q54" s="44"/>
    </row>
    <row r="55" spans="1:17" s="50" customFormat="1" ht="21" customHeight="1">
      <c r="A55" s="66"/>
      <c r="B55" s="68"/>
      <c r="C55" s="69"/>
      <c r="D55" s="70"/>
      <c r="E55" s="69"/>
      <c r="F55" s="71"/>
      <c r="G55" s="71"/>
      <c r="H55" s="71"/>
      <c r="I55" s="72"/>
      <c r="J55" s="72"/>
      <c r="K55" s="72"/>
      <c r="L55" s="73"/>
      <c r="O55" s="186" t="str">
        <f t="shared" si="3"/>
        <v/>
      </c>
      <c r="P55" s="186" t="str">
        <f t="shared" si="2"/>
        <v/>
      </c>
      <c r="Q55" s="44"/>
    </row>
    <row r="56" spans="1:17" s="50" customFormat="1" ht="21" customHeight="1">
      <c r="A56" s="66"/>
      <c r="B56" s="68"/>
      <c r="C56" s="69"/>
      <c r="D56" s="70"/>
      <c r="E56" s="69"/>
      <c r="F56" s="71"/>
      <c r="G56" s="71"/>
      <c r="H56" s="71"/>
      <c r="I56" s="72"/>
      <c r="J56" s="72"/>
      <c r="K56" s="72"/>
      <c r="L56" s="73"/>
      <c r="O56" s="186" t="str">
        <f t="shared" si="3"/>
        <v/>
      </c>
      <c r="P56" s="186" t="str">
        <f t="shared" si="2"/>
        <v/>
      </c>
      <c r="Q56" s="44"/>
    </row>
    <row r="57" spans="1:17" s="50" customFormat="1" ht="21" customHeight="1">
      <c r="A57" s="66"/>
      <c r="B57" s="68"/>
      <c r="C57" s="69"/>
      <c r="D57" s="70"/>
      <c r="E57" s="69"/>
      <c r="F57" s="71"/>
      <c r="G57" s="71"/>
      <c r="H57" s="71"/>
      <c r="I57" s="72"/>
      <c r="J57" s="72"/>
      <c r="K57" s="72"/>
      <c r="L57" s="73"/>
      <c r="O57" s="186" t="str">
        <f t="shared" si="3"/>
        <v/>
      </c>
      <c r="P57" s="186" t="str">
        <f t="shared" si="2"/>
        <v/>
      </c>
      <c r="Q57" s="44"/>
    </row>
    <row r="58" spans="1:17" s="50" customFormat="1" ht="21" customHeight="1">
      <c r="A58" s="66"/>
      <c r="B58" s="68"/>
      <c r="C58" s="69"/>
      <c r="D58" s="70"/>
      <c r="E58" s="69"/>
      <c r="F58" s="71"/>
      <c r="G58" s="71"/>
      <c r="H58" s="71"/>
      <c r="I58" s="72"/>
      <c r="J58" s="72"/>
      <c r="K58" s="72"/>
      <c r="L58" s="73"/>
      <c r="O58" s="186" t="str">
        <f t="shared" si="3"/>
        <v/>
      </c>
      <c r="P58" s="186" t="str">
        <f t="shared" si="2"/>
        <v/>
      </c>
      <c r="Q58" s="44"/>
    </row>
    <row r="59" spans="1:17" s="50" customFormat="1" ht="21" customHeight="1">
      <c r="A59" s="66"/>
      <c r="B59" s="68"/>
      <c r="C59" s="69"/>
      <c r="D59" s="70"/>
      <c r="E59" s="69"/>
      <c r="F59" s="71"/>
      <c r="G59" s="71"/>
      <c r="H59" s="71"/>
      <c r="I59" s="72"/>
      <c r="J59" s="72"/>
      <c r="K59" s="72"/>
      <c r="L59" s="73"/>
      <c r="O59" s="186" t="str">
        <f t="shared" si="3"/>
        <v/>
      </c>
      <c r="P59" s="186" t="str">
        <f t="shared" si="2"/>
        <v/>
      </c>
      <c r="Q59" s="44"/>
    </row>
    <row r="60" spans="1:17" s="50" customFormat="1" ht="21" customHeight="1">
      <c r="A60" s="66"/>
      <c r="B60" s="68"/>
      <c r="C60" s="69"/>
      <c r="D60" s="70"/>
      <c r="E60" s="69"/>
      <c r="F60" s="71"/>
      <c r="G60" s="71"/>
      <c r="H60" s="71"/>
      <c r="I60" s="72"/>
      <c r="J60" s="72"/>
      <c r="K60" s="72"/>
      <c r="L60" s="73"/>
      <c r="O60" s="186" t="str">
        <f t="shared" si="3"/>
        <v/>
      </c>
      <c r="P60" s="186" t="str">
        <f t="shared" si="2"/>
        <v/>
      </c>
      <c r="Q60" s="44"/>
    </row>
    <row r="61" spans="1:17" s="50" customFormat="1" ht="21" customHeight="1">
      <c r="A61" s="66"/>
      <c r="B61" s="68"/>
      <c r="C61" s="69"/>
      <c r="D61" s="70"/>
      <c r="E61" s="69"/>
      <c r="F61" s="71"/>
      <c r="G61" s="71"/>
      <c r="H61" s="71"/>
      <c r="I61" s="72"/>
      <c r="J61" s="72"/>
      <c r="K61" s="72"/>
      <c r="L61" s="73"/>
      <c r="O61" s="186" t="str">
        <f t="shared" si="3"/>
        <v/>
      </c>
      <c r="P61" s="186" t="str">
        <f t="shared" si="2"/>
        <v/>
      </c>
      <c r="Q61" s="44"/>
    </row>
    <row r="62" spans="1:17" s="50" customFormat="1" ht="21" customHeight="1">
      <c r="A62" s="66"/>
      <c r="B62" s="68"/>
      <c r="C62" s="69"/>
      <c r="D62" s="70"/>
      <c r="E62" s="69"/>
      <c r="F62" s="71"/>
      <c r="G62" s="71"/>
      <c r="H62" s="71"/>
      <c r="I62" s="72"/>
      <c r="J62" s="72"/>
      <c r="K62" s="72"/>
      <c r="L62" s="73"/>
      <c r="O62" s="186" t="str">
        <f t="shared" si="3"/>
        <v/>
      </c>
      <c r="P62" s="186" t="str">
        <f t="shared" si="2"/>
        <v/>
      </c>
      <c r="Q62" s="44"/>
    </row>
    <row r="63" spans="1:17" s="50" customFormat="1" ht="21" customHeight="1">
      <c r="A63" s="66"/>
      <c r="B63" s="68"/>
      <c r="C63" s="69"/>
      <c r="D63" s="70"/>
      <c r="E63" s="69"/>
      <c r="F63" s="71"/>
      <c r="G63" s="71"/>
      <c r="H63" s="71"/>
      <c r="I63" s="72"/>
      <c r="J63" s="72"/>
      <c r="K63" s="72"/>
      <c r="L63" s="73"/>
      <c r="O63" s="186" t="str">
        <f t="shared" si="3"/>
        <v/>
      </c>
      <c r="P63" s="186" t="str">
        <f t="shared" si="2"/>
        <v/>
      </c>
      <c r="Q63" s="44"/>
    </row>
    <row r="64" spans="1:17" s="50" customFormat="1" ht="21" customHeight="1">
      <c r="A64" s="66"/>
      <c r="B64" s="68"/>
      <c r="C64" s="69"/>
      <c r="D64" s="70"/>
      <c r="E64" s="69"/>
      <c r="F64" s="71"/>
      <c r="G64" s="71"/>
      <c r="H64" s="71"/>
      <c r="I64" s="72"/>
      <c r="J64" s="72"/>
      <c r="K64" s="72"/>
      <c r="L64" s="73"/>
      <c r="O64" s="186" t="str">
        <f t="shared" si="3"/>
        <v/>
      </c>
      <c r="P64" s="186" t="str">
        <f t="shared" si="2"/>
        <v/>
      </c>
      <c r="Q64" s="44"/>
    </row>
    <row r="65" spans="1:17" s="50" customFormat="1" ht="21" customHeight="1">
      <c r="A65" s="66"/>
      <c r="B65" s="68"/>
      <c r="C65" s="69"/>
      <c r="D65" s="70"/>
      <c r="E65" s="69"/>
      <c r="F65" s="71"/>
      <c r="G65" s="71"/>
      <c r="H65" s="71"/>
      <c r="I65" s="72"/>
      <c r="J65" s="72"/>
      <c r="K65" s="72"/>
      <c r="L65" s="73"/>
      <c r="O65" s="186" t="str">
        <f t="shared" si="3"/>
        <v/>
      </c>
      <c r="P65" s="186" t="str">
        <f t="shared" si="2"/>
        <v/>
      </c>
      <c r="Q65" s="44"/>
    </row>
    <row r="66" spans="1:17" s="50" customFormat="1" ht="21" customHeight="1">
      <c r="A66" s="66"/>
      <c r="B66" s="68"/>
      <c r="C66" s="69"/>
      <c r="D66" s="70"/>
      <c r="E66" s="69"/>
      <c r="F66" s="71"/>
      <c r="G66" s="71"/>
      <c r="H66" s="71"/>
      <c r="I66" s="72"/>
      <c r="J66" s="72"/>
      <c r="K66" s="72"/>
      <c r="L66" s="73"/>
      <c r="O66" s="186" t="str">
        <f t="shared" si="3"/>
        <v/>
      </c>
      <c r="P66" s="186" t="str">
        <f t="shared" si="2"/>
        <v/>
      </c>
      <c r="Q66" s="44"/>
    </row>
    <row r="67" spans="1:17" s="50" customFormat="1" ht="21" customHeight="1">
      <c r="A67" s="66"/>
      <c r="B67" s="68"/>
      <c r="C67" s="69"/>
      <c r="D67" s="70"/>
      <c r="E67" s="69"/>
      <c r="F67" s="71"/>
      <c r="G67" s="71"/>
      <c r="H67" s="71"/>
      <c r="I67" s="72"/>
      <c r="J67" s="72"/>
      <c r="K67" s="72"/>
      <c r="L67" s="73"/>
      <c r="O67" s="186" t="str">
        <f t="shared" si="3"/>
        <v/>
      </c>
      <c r="P67" s="186" t="str">
        <f t="shared" si="2"/>
        <v/>
      </c>
      <c r="Q67" s="44"/>
    </row>
    <row r="68" spans="1:17" s="50" customFormat="1" ht="21" customHeight="1">
      <c r="A68" s="66"/>
      <c r="B68" s="68"/>
      <c r="C68" s="69"/>
      <c r="D68" s="70"/>
      <c r="E68" s="69"/>
      <c r="F68" s="71"/>
      <c r="G68" s="71"/>
      <c r="H68" s="71"/>
      <c r="I68" s="72"/>
      <c r="J68" s="72"/>
      <c r="K68" s="72"/>
      <c r="L68" s="73"/>
      <c r="O68" s="186" t="str">
        <f t="shared" si="3"/>
        <v/>
      </c>
      <c r="P68" s="186" t="str">
        <f t="shared" si="2"/>
        <v/>
      </c>
      <c r="Q68" s="44"/>
    </row>
    <row r="69" spans="1:17" s="50" customFormat="1" ht="21" customHeight="1">
      <c r="A69" s="66"/>
      <c r="B69" s="68"/>
      <c r="C69" s="69"/>
      <c r="D69" s="70"/>
      <c r="E69" s="69"/>
      <c r="F69" s="71"/>
      <c r="G69" s="71"/>
      <c r="H69" s="71"/>
      <c r="I69" s="72"/>
      <c r="J69" s="72"/>
      <c r="K69" s="72"/>
      <c r="L69" s="73"/>
      <c r="O69" s="186" t="str">
        <f t="shared" si="3"/>
        <v/>
      </c>
      <c r="P69" s="186" t="str">
        <f t="shared" si="2"/>
        <v/>
      </c>
      <c r="Q69" s="44"/>
    </row>
    <row r="70" spans="1:17" s="50" customFormat="1" ht="21" customHeight="1">
      <c r="A70" s="66"/>
      <c r="B70" s="68"/>
      <c r="C70" s="69"/>
      <c r="D70" s="70"/>
      <c r="E70" s="69"/>
      <c r="F70" s="71"/>
      <c r="G70" s="71"/>
      <c r="H70" s="71"/>
      <c r="I70" s="72"/>
      <c r="J70" s="72"/>
      <c r="K70" s="72"/>
      <c r="L70" s="73"/>
      <c r="O70" s="186" t="str">
        <f t="shared" si="3"/>
        <v/>
      </c>
      <c r="P70" s="186" t="str">
        <f t="shared" si="2"/>
        <v/>
      </c>
      <c r="Q70" s="44"/>
    </row>
    <row r="71" spans="1:17" s="50" customFormat="1" ht="21" customHeight="1">
      <c r="A71" s="66"/>
      <c r="B71" s="68"/>
      <c r="C71" s="69"/>
      <c r="D71" s="70"/>
      <c r="E71" s="69"/>
      <c r="F71" s="71"/>
      <c r="G71" s="71"/>
      <c r="H71" s="71"/>
      <c r="I71" s="72"/>
      <c r="J71" s="72"/>
      <c r="K71" s="72"/>
      <c r="L71" s="73"/>
      <c r="O71" s="186" t="str">
        <f t="shared" si="3"/>
        <v/>
      </c>
      <c r="P71" s="186" t="str">
        <f t="shared" si="2"/>
        <v/>
      </c>
      <c r="Q71" s="44"/>
    </row>
    <row r="72" spans="1:17" s="50" customFormat="1" ht="21" customHeight="1">
      <c r="A72" s="66"/>
      <c r="B72" s="68"/>
      <c r="C72" s="69"/>
      <c r="D72" s="70"/>
      <c r="E72" s="69"/>
      <c r="F72" s="71"/>
      <c r="G72" s="71"/>
      <c r="H72" s="71"/>
      <c r="I72" s="72"/>
      <c r="J72" s="72"/>
      <c r="K72" s="72"/>
      <c r="L72" s="73"/>
      <c r="O72" s="186" t="str">
        <f t="shared" si="3"/>
        <v/>
      </c>
      <c r="P72" s="186" t="str">
        <f t="shared" si="2"/>
        <v/>
      </c>
      <c r="Q72" s="44"/>
    </row>
    <row r="73" spans="1:17" s="50" customFormat="1" ht="21" customHeight="1">
      <c r="A73" s="66"/>
      <c r="B73" s="68"/>
      <c r="C73" s="69"/>
      <c r="D73" s="70"/>
      <c r="E73" s="69"/>
      <c r="F73" s="71"/>
      <c r="G73" s="71"/>
      <c r="H73" s="71"/>
      <c r="I73" s="72"/>
      <c r="J73" s="72"/>
      <c r="K73" s="72"/>
      <c r="L73" s="73"/>
      <c r="O73" s="186" t="str">
        <f t="shared" si="3"/>
        <v/>
      </c>
      <c r="P73" s="186" t="str">
        <f t="shared" si="2"/>
        <v/>
      </c>
      <c r="Q73" s="44"/>
    </row>
    <row r="74" spans="1:17" s="50" customFormat="1" ht="21" customHeight="1">
      <c r="A74" s="66"/>
      <c r="B74" s="68"/>
      <c r="C74" s="69"/>
      <c r="D74" s="70"/>
      <c r="E74" s="69"/>
      <c r="F74" s="71"/>
      <c r="G74" s="71"/>
      <c r="H74" s="71"/>
      <c r="I74" s="72"/>
      <c r="J74" s="72"/>
      <c r="K74" s="72"/>
      <c r="L74" s="73"/>
      <c r="O74" s="186" t="str">
        <f t="shared" si="3"/>
        <v/>
      </c>
      <c r="P74" s="186" t="str">
        <f t="shared" si="2"/>
        <v/>
      </c>
      <c r="Q74" s="44"/>
    </row>
    <row r="75" spans="1:17" s="50" customFormat="1" ht="21" customHeight="1">
      <c r="A75" s="66"/>
      <c r="B75" s="68"/>
      <c r="C75" s="69"/>
      <c r="D75" s="70"/>
      <c r="E75" s="69"/>
      <c r="F75" s="71"/>
      <c r="G75" s="71"/>
      <c r="H75" s="71"/>
      <c r="I75" s="72"/>
      <c r="J75" s="72"/>
      <c r="K75" s="72"/>
      <c r="L75" s="73"/>
      <c r="O75" s="186" t="str">
        <f t="shared" si="3"/>
        <v/>
      </c>
      <c r="P75" s="186" t="str">
        <f t="shared" si="2"/>
        <v/>
      </c>
      <c r="Q75" s="44"/>
    </row>
    <row r="76" spans="1:17" s="50" customFormat="1" ht="21" customHeight="1">
      <c r="A76" s="66"/>
      <c r="B76" s="68"/>
      <c r="C76" s="69"/>
      <c r="D76" s="70"/>
      <c r="E76" s="69"/>
      <c r="F76" s="71"/>
      <c r="G76" s="71"/>
      <c r="H76" s="71"/>
      <c r="I76" s="72"/>
      <c r="J76" s="72"/>
      <c r="K76" s="72"/>
      <c r="L76" s="73"/>
      <c r="O76" s="186" t="str">
        <f t="shared" si="3"/>
        <v/>
      </c>
      <c r="P76" s="186" t="str">
        <f t="shared" si="2"/>
        <v/>
      </c>
      <c r="Q76" s="44"/>
    </row>
    <row r="77" spans="1:17" s="50" customFormat="1" ht="21" customHeight="1">
      <c r="A77" s="66"/>
      <c r="B77" s="68"/>
      <c r="C77" s="69"/>
      <c r="D77" s="70"/>
      <c r="E77" s="69"/>
      <c r="F77" s="71"/>
      <c r="G77" s="71"/>
      <c r="H77" s="71"/>
      <c r="I77" s="72"/>
      <c r="J77" s="72"/>
      <c r="K77" s="72"/>
      <c r="L77" s="73"/>
      <c r="O77" s="186" t="str">
        <f t="shared" si="3"/>
        <v/>
      </c>
      <c r="P77" s="186" t="str">
        <f t="shared" si="2"/>
        <v/>
      </c>
      <c r="Q77" s="44"/>
    </row>
    <row r="78" spans="1:17" s="50" customFormat="1" ht="21" customHeight="1">
      <c r="A78" s="66"/>
      <c r="B78" s="68"/>
      <c r="C78" s="69"/>
      <c r="D78" s="70"/>
      <c r="E78" s="69"/>
      <c r="F78" s="71"/>
      <c r="G78" s="71"/>
      <c r="H78" s="71"/>
      <c r="I78" s="72"/>
      <c r="J78" s="72"/>
      <c r="K78" s="72"/>
      <c r="L78" s="73"/>
      <c r="O78" s="186" t="str">
        <f t="shared" si="3"/>
        <v/>
      </c>
      <c r="P78" s="186" t="str">
        <f t="shared" si="2"/>
        <v/>
      </c>
      <c r="Q78" s="44"/>
    </row>
    <row r="79" spans="1:17" s="50" customFormat="1" ht="21" customHeight="1">
      <c r="A79" s="66"/>
      <c r="B79" s="68"/>
      <c r="C79" s="69"/>
      <c r="D79" s="70"/>
      <c r="E79" s="69"/>
      <c r="F79" s="71"/>
      <c r="G79" s="71"/>
      <c r="H79" s="71"/>
      <c r="I79" s="72"/>
      <c r="J79" s="72"/>
      <c r="K79" s="72"/>
      <c r="L79" s="73"/>
      <c r="O79" s="186" t="str">
        <f t="shared" si="3"/>
        <v/>
      </c>
      <c r="P79" s="186" t="str">
        <f t="shared" si="2"/>
        <v/>
      </c>
      <c r="Q79" s="44"/>
    </row>
    <row r="80" spans="1:17" s="50" customFormat="1" ht="21" customHeight="1">
      <c r="A80" s="66"/>
      <c r="B80" s="68"/>
      <c r="C80" s="69"/>
      <c r="D80" s="70"/>
      <c r="E80" s="69"/>
      <c r="F80" s="71"/>
      <c r="G80" s="71"/>
      <c r="H80" s="71"/>
      <c r="I80" s="72"/>
      <c r="J80" s="72"/>
      <c r="K80" s="72"/>
      <c r="L80" s="73"/>
      <c r="O80" s="186" t="str">
        <f t="shared" si="3"/>
        <v/>
      </c>
      <c r="P80" s="186" t="str">
        <f t="shared" si="2"/>
        <v/>
      </c>
      <c r="Q80" s="44"/>
    </row>
    <row r="81" spans="1:17" s="50" customFormat="1" ht="21" customHeight="1">
      <c r="A81" s="66"/>
      <c r="B81" s="68"/>
      <c r="C81" s="69"/>
      <c r="D81" s="70"/>
      <c r="E81" s="69"/>
      <c r="F81" s="71"/>
      <c r="G81" s="71"/>
      <c r="H81" s="71"/>
      <c r="I81" s="72"/>
      <c r="J81" s="72"/>
      <c r="K81" s="72"/>
      <c r="L81" s="73"/>
      <c r="O81" s="186" t="str">
        <f t="shared" si="3"/>
        <v/>
      </c>
      <c r="P81" s="186" t="str">
        <f t="shared" si="2"/>
        <v/>
      </c>
      <c r="Q81" s="44"/>
    </row>
    <row r="82" spans="1:17" s="50" customFormat="1" ht="21" customHeight="1">
      <c r="A82" s="66"/>
      <c r="B82" s="68"/>
      <c r="C82" s="69"/>
      <c r="D82" s="70"/>
      <c r="E82" s="69"/>
      <c r="F82" s="71"/>
      <c r="G82" s="71"/>
      <c r="H82" s="71"/>
      <c r="I82" s="72"/>
      <c r="J82" s="72"/>
      <c r="K82" s="72"/>
      <c r="L82" s="73"/>
      <c r="O82" s="186" t="str">
        <f t="shared" si="3"/>
        <v/>
      </c>
      <c r="P82" s="186" t="str">
        <f t="shared" si="2"/>
        <v/>
      </c>
      <c r="Q82" s="44"/>
    </row>
    <row r="83" spans="1:17" s="50" customFormat="1" ht="21" customHeight="1">
      <c r="A83" s="66"/>
      <c r="B83" s="68"/>
      <c r="C83" s="69"/>
      <c r="D83" s="70"/>
      <c r="E83" s="69"/>
      <c r="F83" s="71"/>
      <c r="G83" s="71"/>
      <c r="H83" s="71"/>
      <c r="I83" s="72"/>
      <c r="J83" s="72"/>
      <c r="K83" s="72"/>
      <c r="L83" s="73"/>
      <c r="O83" s="186" t="str">
        <f t="shared" si="3"/>
        <v/>
      </c>
      <c r="P83" s="186" t="str">
        <f t="shared" si="2"/>
        <v/>
      </c>
      <c r="Q83" s="44"/>
    </row>
    <row r="84" spans="1:17" s="50" customFormat="1" ht="21" customHeight="1">
      <c r="A84" s="66"/>
      <c r="B84" s="68"/>
      <c r="C84" s="69"/>
      <c r="D84" s="70"/>
      <c r="E84" s="69"/>
      <c r="F84" s="71"/>
      <c r="G84" s="71"/>
      <c r="H84" s="71"/>
      <c r="I84" s="72"/>
      <c r="J84" s="72"/>
      <c r="K84" s="72"/>
      <c r="L84" s="73"/>
      <c r="O84" s="186" t="str">
        <f t="shared" si="3"/>
        <v/>
      </c>
      <c r="P84" s="186" t="str">
        <f t="shared" si="2"/>
        <v/>
      </c>
      <c r="Q84" s="44"/>
    </row>
    <row r="85" spans="1:17" s="50" customFormat="1" ht="21" customHeight="1">
      <c r="A85" s="66"/>
      <c r="B85" s="68"/>
      <c r="C85" s="69"/>
      <c r="D85" s="70"/>
      <c r="E85" s="69"/>
      <c r="F85" s="71"/>
      <c r="G85" s="71"/>
      <c r="H85" s="71"/>
      <c r="I85" s="72"/>
      <c r="J85" s="72"/>
      <c r="K85" s="72"/>
      <c r="L85" s="73"/>
      <c r="O85" s="186" t="str">
        <f t="shared" si="3"/>
        <v/>
      </c>
      <c r="P85" s="186" t="str">
        <f t="shared" si="2"/>
        <v/>
      </c>
      <c r="Q85" s="44"/>
    </row>
    <row r="86" spans="1:17" s="50" customFormat="1" ht="21" customHeight="1">
      <c r="A86" s="66"/>
      <c r="B86" s="68"/>
      <c r="C86" s="69"/>
      <c r="D86" s="70"/>
      <c r="E86" s="69"/>
      <c r="F86" s="71"/>
      <c r="G86" s="71"/>
      <c r="H86" s="71"/>
      <c r="I86" s="72"/>
      <c r="J86" s="72"/>
      <c r="K86" s="72"/>
      <c r="L86" s="73"/>
      <c r="O86" s="186" t="str">
        <f t="shared" si="3"/>
        <v/>
      </c>
      <c r="P86" s="186" t="str">
        <f t="shared" si="2"/>
        <v/>
      </c>
      <c r="Q86" s="44"/>
    </row>
    <row r="87" spans="1:17" s="50" customFormat="1" ht="21" customHeight="1">
      <c r="A87" s="66"/>
      <c r="B87" s="68"/>
      <c r="C87" s="69"/>
      <c r="D87" s="70"/>
      <c r="E87" s="69"/>
      <c r="F87" s="71"/>
      <c r="G87" s="71"/>
      <c r="H87" s="71"/>
      <c r="I87" s="72"/>
      <c r="J87" s="72"/>
      <c r="K87" s="72"/>
      <c r="L87" s="73"/>
      <c r="O87" s="186" t="str">
        <f t="shared" si="3"/>
        <v/>
      </c>
      <c r="P87" s="186" t="str">
        <f t="shared" si="2"/>
        <v/>
      </c>
      <c r="Q87" s="44"/>
    </row>
    <row r="88" spans="1:17" s="50" customFormat="1" ht="21" customHeight="1">
      <c r="A88" s="66"/>
      <c r="B88" s="68"/>
      <c r="C88" s="69"/>
      <c r="D88" s="70"/>
      <c r="E88" s="69"/>
      <c r="F88" s="71"/>
      <c r="G88" s="71"/>
      <c r="H88" s="71"/>
      <c r="I88" s="72"/>
      <c r="J88" s="72"/>
      <c r="K88" s="72"/>
      <c r="L88" s="73"/>
      <c r="O88" s="186" t="str">
        <f t="shared" si="3"/>
        <v/>
      </c>
      <c r="P88" s="186" t="str">
        <f t="shared" si="2"/>
        <v/>
      </c>
      <c r="Q88" s="44"/>
    </row>
    <row r="89" spans="1:17" s="50" customFormat="1" ht="21" customHeight="1">
      <c r="A89" s="66"/>
      <c r="B89" s="68"/>
      <c r="C89" s="69"/>
      <c r="D89" s="70"/>
      <c r="E89" s="69"/>
      <c r="F89" s="71"/>
      <c r="G89" s="71"/>
      <c r="H89" s="71"/>
      <c r="I89" s="72"/>
      <c r="J89" s="72"/>
      <c r="K89" s="72"/>
      <c r="L89" s="73"/>
      <c r="O89" s="186" t="str">
        <f t="shared" si="3"/>
        <v/>
      </c>
      <c r="P89" s="186" t="str">
        <f t="shared" si="2"/>
        <v/>
      </c>
      <c r="Q89" s="44"/>
    </row>
    <row r="90" spans="1:17" s="50" customFormat="1" ht="21" customHeight="1">
      <c r="A90" s="66"/>
      <c r="B90" s="68"/>
      <c r="C90" s="69"/>
      <c r="D90" s="70"/>
      <c r="E90" s="69"/>
      <c r="F90" s="71"/>
      <c r="G90" s="71"/>
      <c r="H90" s="71"/>
      <c r="I90" s="72"/>
      <c r="J90" s="72"/>
      <c r="K90" s="72"/>
      <c r="L90" s="73"/>
      <c r="O90" s="186" t="str">
        <f t="shared" si="3"/>
        <v/>
      </c>
      <c r="P90" s="186" t="str">
        <f t="shared" si="2"/>
        <v/>
      </c>
      <c r="Q90" s="44"/>
    </row>
    <row r="91" spans="1:17" s="50" customFormat="1" ht="21" customHeight="1">
      <c r="A91" s="66"/>
      <c r="B91" s="68"/>
      <c r="C91" s="69"/>
      <c r="D91" s="70"/>
      <c r="E91" s="69"/>
      <c r="F91" s="71"/>
      <c r="G91" s="71"/>
      <c r="H91" s="71"/>
      <c r="I91" s="72"/>
      <c r="J91" s="72"/>
      <c r="K91" s="72"/>
      <c r="L91" s="73"/>
      <c r="O91" s="186" t="str">
        <f t="shared" si="3"/>
        <v/>
      </c>
      <c r="P91" s="186" t="str">
        <f t="shared" si="2"/>
        <v/>
      </c>
      <c r="Q91" s="44"/>
    </row>
    <row r="92" spans="1:17" s="50" customFormat="1" ht="21" customHeight="1">
      <c r="A92" s="66"/>
      <c r="B92" s="68"/>
      <c r="C92" s="69"/>
      <c r="D92" s="70"/>
      <c r="E92" s="69"/>
      <c r="F92" s="71"/>
      <c r="G92" s="71"/>
      <c r="H92" s="71"/>
      <c r="I92" s="72"/>
      <c r="J92" s="72"/>
      <c r="K92" s="72"/>
      <c r="L92" s="73"/>
      <c r="O92" s="186" t="str">
        <f t="shared" si="3"/>
        <v/>
      </c>
      <c r="P92" s="186" t="str">
        <f t="shared" si="2"/>
        <v/>
      </c>
      <c r="Q92" s="44"/>
    </row>
    <row r="93" spans="1:17" s="50" customFormat="1" ht="21" customHeight="1">
      <c r="A93" s="66"/>
      <c r="B93" s="68"/>
      <c r="C93" s="69"/>
      <c r="D93" s="70"/>
      <c r="E93" s="69"/>
      <c r="F93" s="71"/>
      <c r="G93" s="71"/>
      <c r="H93" s="71"/>
      <c r="I93" s="72"/>
      <c r="J93" s="72"/>
      <c r="K93" s="72"/>
      <c r="L93" s="73"/>
      <c r="O93" s="186" t="str">
        <f t="shared" si="3"/>
        <v/>
      </c>
      <c r="P93" s="186" t="str">
        <f t="shared" si="2"/>
        <v/>
      </c>
      <c r="Q93" s="44"/>
    </row>
    <row r="94" spans="1:17" s="50" customFormat="1" ht="21" customHeight="1">
      <c r="A94" s="66"/>
      <c r="B94" s="68"/>
      <c r="C94" s="69"/>
      <c r="D94" s="70"/>
      <c r="E94" s="69"/>
      <c r="F94" s="71"/>
      <c r="G94" s="71"/>
      <c r="H94" s="71"/>
      <c r="I94" s="72"/>
      <c r="J94" s="72"/>
      <c r="K94" s="72"/>
      <c r="L94" s="73"/>
      <c r="O94" s="186" t="str">
        <f t="shared" si="3"/>
        <v/>
      </c>
      <c r="P94" s="186" t="str">
        <f t="shared" si="2"/>
        <v/>
      </c>
      <c r="Q94" s="44"/>
    </row>
    <row r="95" spans="1:17" s="50" customFormat="1" ht="21" customHeight="1">
      <c r="A95" s="66"/>
      <c r="B95" s="68"/>
      <c r="C95" s="69"/>
      <c r="D95" s="70"/>
      <c r="E95" s="69"/>
      <c r="F95" s="71"/>
      <c r="G95" s="71"/>
      <c r="H95" s="71"/>
      <c r="I95" s="72"/>
      <c r="J95" s="72"/>
      <c r="K95" s="72"/>
      <c r="L95" s="73"/>
      <c r="O95" s="186" t="str">
        <f t="shared" si="3"/>
        <v/>
      </c>
      <c r="P95" s="186" t="str">
        <f t="shared" si="2"/>
        <v/>
      </c>
      <c r="Q95" s="44"/>
    </row>
    <row r="96" spans="1:17" s="50" customFormat="1" ht="21" customHeight="1">
      <c r="A96" s="66"/>
      <c r="B96" s="68"/>
      <c r="C96" s="69"/>
      <c r="D96" s="70"/>
      <c r="E96" s="69"/>
      <c r="F96" s="71"/>
      <c r="G96" s="71"/>
      <c r="H96" s="71"/>
      <c r="I96" s="72"/>
      <c r="J96" s="72"/>
      <c r="K96" s="72"/>
      <c r="L96" s="73"/>
      <c r="O96" s="186" t="str">
        <f t="shared" si="3"/>
        <v/>
      </c>
      <c r="P96" s="186" t="str">
        <f t="shared" si="2"/>
        <v/>
      </c>
      <c r="Q96" s="44"/>
    </row>
    <row r="97" spans="1:17" s="50" customFormat="1" ht="21" customHeight="1">
      <c r="A97" s="66"/>
      <c r="B97" s="68"/>
      <c r="C97" s="69"/>
      <c r="D97" s="70"/>
      <c r="E97" s="69"/>
      <c r="F97" s="71"/>
      <c r="G97" s="71"/>
      <c r="H97" s="71"/>
      <c r="I97" s="72"/>
      <c r="J97" s="72"/>
      <c r="K97" s="72"/>
      <c r="L97" s="73"/>
      <c r="O97" s="186" t="str">
        <f t="shared" si="3"/>
        <v/>
      </c>
      <c r="P97" s="186" t="str">
        <f t="shared" si="2"/>
        <v/>
      </c>
      <c r="Q97" s="44"/>
    </row>
    <row r="98" spans="1:17" s="50" customFormat="1" ht="21" customHeight="1">
      <c r="A98" s="66"/>
      <c r="B98" s="68"/>
      <c r="C98" s="69"/>
      <c r="D98" s="70"/>
      <c r="E98" s="69"/>
      <c r="F98" s="71"/>
      <c r="G98" s="71"/>
      <c r="H98" s="71"/>
      <c r="I98" s="72"/>
      <c r="J98" s="72"/>
      <c r="K98" s="72"/>
      <c r="L98" s="73"/>
      <c r="O98" s="186" t="str">
        <f t="shared" si="3"/>
        <v/>
      </c>
      <c r="P98" s="186" t="str">
        <f t="shared" si="2"/>
        <v/>
      </c>
      <c r="Q98" s="44"/>
    </row>
    <row r="99" spans="1:17" s="50" customFormat="1" ht="21" customHeight="1">
      <c r="A99" s="66"/>
      <c r="B99" s="68"/>
      <c r="C99" s="69"/>
      <c r="D99" s="70"/>
      <c r="E99" s="69"/>
      <c r="F99" s="71"/>
      <c r="G99" s="71"/>
      <c r="H99" s="71"/>
      <c r="I99" s="72"/>
      <c r="J99" s="72"/>
      <c r="K99" s="72"/>
      <c r="L99" s="73"/>
      <c r="O99" s="186" t="str">
        <f t="shared" si="3"/>
        <v/>
      </c>
      <c r="P99" s="186" t="str">
        <f t="shared" si="2"/>
        <v/>
      </c>
      <c r="Q99" s="44"/>
    </row>
    <row r="100" spans="1:17" s="50" customFormat="1" ht="21" customHeight="1">
      <c r="A100" s="66"/>
      <c r="B100" s="68"/>
      <c r="C100" s="69"/>
      <c r="D100" s="70"/>
      <c r="E100" s="69"/>
      <c r="F100" s="71"/>
      <c r="G100" s="71"/>
      <c r="H100" s="71"/>
      <c r="I100" s="72"/>
      <c r="J100" s="72"/>
      <c r="K100" s="72"/>
      <c r="L100" s="73"/>
      <c r="O100" s="186" t="str">
        <f t="shared" si="3"/>
        <v/>
      </c>
      <c r="P100" s="186" t="str">
        <f t="shared" si="2"/>
        <v/>
      </c>
      <c r="Q100" s="44"/>
    </row>
    <row r="101" spans="1:17" s="50" customFormat="1" ht="21" customHeight="1">
      <c r="A101" s="66"/>
      <c r="B101" s="68"/>
      <c r="C101" s="69"/>
      <c r="D101" s="70"/>
      <c r="E101" s="69"/>
      <c r="F101" s="71"/>
      <c r="G101" s="71"/>
      <c r="H101" s="71"/>
      <c r="I101" s="72"/>
      <c r="J101" s="72"/>
      <c r="K101" s="72"/>
      <c r="L101" s="73"/>
      <c r="O101" s="186" t="str">
        <f t="shared" si="3"/>
        <v/>
      </c>
      <c r="P101" s="186" t="str">
        <f t="shared" si="2"/>
        <v/>
      </c>
      <c r="Q101" s="44"/>
    </row>
    <row r="102" spans="1:17" s="50" customFormat="1" ht="21" customHeight="1">
      <c r="A102" s="66"/>
      <c r="B102" s="68"/>
      <c r="C102" s="69"/>
      <c r="D102" s="70"/>
      <c r="E102" s="69"/>
      <c r="F102" s="71"/>
      <c r="G102" s="71"/>
      <c r="H102" s="71"/>
      <c r="I102" s="72"/>
      <c r="J102" s="72"/>
      <c r="K102" s="72"/>
      <c r="L102" s="73"/>
      <c r="O102" s="186" t="str">
        <f t="shared" si="3"/>
        <v/>
      </c>
      <c r="P102" s="186" t="str">
        <f t="shared" si="2"/>
        <v/>
      </c>
      <c r="Q102" s="44"/>
    </row>
    <row r="103" spans="1:17" s="50" customFormat="1" ht="21" customHeight="1">
      <c r="A103" s="66"/>
      <c r="B103" s="68"/>
      <c r="C103" s="69"/>
      <c r="D103" s="70"/>
      <c r="E103" s="69"/>
      <c r="F103" s="71"/>
      <c r="G103" s="71"/>
      <c r="H103" s="71"/>
      <c r="I103" s="72"/>
      <c r="J103" s="72"/>
      <c r="K103" s="72"/>
      <c r="L103" s="73"/>
      <c r="O103" s="186" t="str">
        <f t="shared" si="3"/>
        <v/>
      </c>
      <c r="P103" s="186" t="str">
        <f t="shared" ref="P103:P166" si="4">IF(COUNTA(A103:B103,D103,F103:H103)=0,"",IF(AND(A103&lt;&gt;"-",COUNTIF(区間名,A103)&gt;0,OR(AND(B103&lt;&gt;"",D103&gt;0,COUNTA(F103:H103)&gt;0),AND(OR(B103="未調査",B103="記録無し"),D103&lt;1,COUNTA(F103:H103)=0))),0,1))</f>
        <v/>
      </c>
      <c r="Q103" s="44"/>
    </row>
    <row r="104" spans="1:17" s="50" customFormat="1" ht="21" customHeight="1">
      <c r="A104" s="66"/>
      <c r="B104" s="68"/>
      <c r="C104" s="69"/>
      <c r="D104" s="70"/>
      <c r="E104" s="69"/>
      <c r="F104" s="71"/>
      <c r="G104" s="71"/>
      <c r="H104" s="71"/>
      <c r="I104" s="72"/>
      <c r="J104" s="72"/>
      <c r="K104" s="72"/>
      <c r="L104" s="73"/>
      <c r="O104" s="186" t="str">
        <f t="shared" ref="O104:O167" si="5">IF(OR($A104="",$A104="範囲外",$A104="-"),"",$A104)</f>
        <v/>
      </c>
      <c r="P104" s="186" t="str">
        <f t="shared" si="4"/>
        <v/>
      </c>
      <c r="Q104" s="44"/>
    </row>
    <row r="105" spans="1:17" s="50" customFormat="1" ht="21" customHeight="1">
      <c r="A105" s="66"/>
      <c r="B105" s="68"/>
      <c r="C105" s="69"/>
      <c r="D105" s="70"/>
      <c r="E105" s="69"/>
      <c r="F105" s="71"/>
      <c r="G105" s="71"/>
      <c r="H105" s="71"/>
      <c r="I105" s="72"/>
      <c r="J105" s="72"/>
      <c r="K105" s="72"/>
      <c r="L105" s="73"/>
      <c r="O105" s="186" t="str">
        <f t="shared" si="5"/>
        <v/>
      </c>
      <c r="P105" s="186" t="str">
        <f t="shared" si="4"/>
        <v/>
      </c>
      <c r="Q105" s="44"/>
    </row>
    <row r="106" spans="1:17" s="50" customFormat="1" ht="21" customHeight="1">
      <c r="A106" s="66"/>
      <c r="B106" s="68"/>
      <c r="C106" s="69"/>
      <c r="D106" s="70"/>
      <c r="E106" s="69"/>
      <c r="F106" s="71"/>
      <c r="G106" s="71"/>
      <c r="H106" s="71"/>
      <c r="I106" s="72"/>
      <c r="J106" s="72"/>
      <c r="K106" s="72"/>
      <c r="L106" s="73"/>
      <c r="O106" s="186" t="str">
        <f t="shared" si="5"/>
        <v/>
      </c>
      <c r="P106" s="186" t="str">
        <f t="shared" si="4"/>
        <v/>
      </c>
      <c r="Q106" s="44"/>
    </row>
    <row r="107" spans="1:17" s="50" customFormat="1" ht="21" customHeight="1">
      <c r="A107" s="66"/>
      <c r="B107" s="68"/>
      <c r="C107" s="69"/>
      <c r="D107" s="70"/>
      <c r="E107" s="69"/>
      <c r="F107" s="71"/>
      <c r="G107" s="71"/>
      <c r="H107" s="71"/>
      <c r="I107" s="72"/>
      <c r="J107" s="72"/>
      <c r="K107" s="72"/>
      <c r="L107" s="73"/>
      <c r="O107" s="186" t="str">
        <f t="shared" si="5"/>
        <v/>
      </c>
      <c r="P107" s="186" t="str">
        <f t="shared" si="4"/>
        <v/>
      </c>
      <c r="Q107" s="44"/>
    </row>
    <row r="108" spans="1:17" s="50" customFormat="1" ht="21" customHeight="1">
      <c r="A108" s="66"/>
      <c r="B108" s="68"/>
      <c r="C108" s="69"/>
      <c r="D108" s="70"/>
      <c r="E108" s="69"/>
      <c r="F108" s="71"/>
      <c r="G108" s="71"/>
      <c r="H108" s="71"/>
      <c r="I108" s="72"/>
      <c r="J108" s="72"/>
      <c r="K108" s="72"/>
      <c r="L108" s="73"/>
      <c r="O108" s="186" t="str">
        <f t="shared" si="5"/>
        <v/>
      </c>
      <c r="P108" s="186" t="str">
        <f t="shared" si="4"/>
        <v/>
      </c>
      <c r="Q108" s="44"/>
    </row>
    <row r="109" spans="1:17" s="50" customFormat="1" ht="21" customHeight="1">
      <c r="A109" s="66"/>
      <c r="B109" s="68"/>
      <c r="C109" s="69"/>
      <c r="D109" s="70"/>
      <c r="E109" s="69"/>
      <c r="F109" s="71"/>
      <c r="G109" s="71"/>
      <c r="H109" s="71"/>
      <c r="I109" s="72"/>
      <c r="J109" s="72"/>
      <c r="K109" s="72"/>
      <c r="L109" s="73"/>
      <c r="O109" s="186" t="str">
        <f t="shared" si="5"/>
        <v/>
      </c>
      <c r="P109" s="186" t="str">
        <f t="shared" si="4"/>
        <v/>
      </c>
      <c r="Q109" s="44"/>
    </row>
    <row r="110" spans="1:17" s="50" customFormat="1" ht="21" customHeight="1">
      <c r="A110" s="66"/>
      <c r="B110" s="68"/>
      <c r="C110" s="69"/>
      <c r="D110" s="70"/>
      <c r="E110" s="69"/>
      <c r="F110" s="71"/>
      <c r="G110" s="71"/>
      <c r="H110" s="71"/>
      <c r="I110" s="72"/>
      <c r="J110" s="72"/>
      <c r="K110" s="72"/>
      <c r="L110" s="73"/>
      <c r="O110" s="186" t="str">
        <f t="shared" si="5"/>
        <v/>
      </c>
      <c r="P110" s="186" t="str">
        <f t="shared" si="4"/>
        <v/>
      </c>
      <c r="Q110" s="44"/>
    </row>
    <row r="111" spans="1:17" s="50" customFormat="1" ht="21" customHeight="1">
      <c r="A111" s="66"/>
      <c r="B111" s="68"/>
      <c r="C111" s="69"/>
      <c r="D111" s="70"/>
      <c r="E111" s="69"/>
      <c r="F111" s="71"/>
      <c r="G111" s="71"/>
      <c r="H111" s="71"/>
      <c r="I111" s="72"/>
      <c r="J111" s="72"/>
      <c r="K111" s="72"/>
      <c r="L111" s="73"/>
      <c r="O111" s="186" t="str">
        <f t="shared" si="5"/>
        <v/>
      </c>
      <c r="P111" s="186" t="str">
        <f t="shared" si="4"/>
        <v/>
      </c>
      <c r="Q111" s="44"/>
    </row>
    <row r="112" spans="1:17" s="50" customFormat="1" ht="21" customHeight="1">
      <c r="A112" s="66"/>
      <c r="B112" s="68"/>
      <c r="C112" s="69"/>
      <c r="D112" s="70"/>
      <c r="E112" s="69"/>
      <c r="F112" s="71"/>
      <c r="G112" s="71"/>
      <c r="H112" s="71"/>
      <c r="I112" s="72"/>
      <c r="J112" s="72"/>
      <c r="K112" s="72"/>
      <c r="L112" s="73"/>
      <c r="O112" s="186" t="str">
        <f t="shared" si="5"/>
        <v/>
      </c>
      <c r="P112" s="186" t="str">
        <f t="shared" si="4"/>
        <v/>
      </c>
      <c r="Q112" s="44"/>
    </row>
    <row r="113" spans="1:17" s="50" customFormat="1" ht="21" customHeight="1">
      <c r="A113" s="66"/>
      <c r="B113" s="68"/>
      <c r="C113" s="69"/>
      <c r="D113" s="70"/>
      <c r="E113" s="69"/>
      <c r="F113" s="71"/>
      <c r="G113" s="71"/>
      <c r="H113" s="71"/>
      <c r="I113" s="72"/>
      <c r="J113" s="72"/>
      <c r="K113" s="72"/>
      <c r="L113" s="73"/>
      <c r="O113" s="186" t="str">
        <f t="shared" si="5"/>
        <v/>
      </c>
      <c r="P113" s="186" t="str">
        <f t="shared" si="4"/>
        <v/>
      </c>
      <c r="Q113" s="44"/>
    </row>
    <row r="114" spans="1:17" s="50" customFormat="1" ht="21" customHeight="1">
      <c r="A114" s="66"/>
      <c r="B114" s="68"/>
      <c r="C114" s="69"/>
      <c r="D114" s="70"/>
      <c r="E114" s="69"/>
      <c r="F114" s="71"/>
      <c r="G114" s="71"/>
      <c r="H114" s="71"/>
      <c r="I114" s="72"/>
      <c r="J114" s="72"/>
      <c r="K114" s="72"/>
      <c r="L114" s="73"/>
      <c r="O114" s="186" t="str">
        <f t="shared" si="5"/>
        <v/>
      </c>
      <c r="P114" s="186" t="str">
        <f t="shared" si="4"/>
        <v/>
      </c>
      <c r="Q114" s="44"/>
    </row>
    <row r="115" spans="1:17" s="50" customFormat="1" ht="21" customHeight="1">
      <c r="A115" s="66"/>
      <c r="B115" s="68"/>
      <c r="C115" s="69"/>
      <c r="D115" s="70"/>
      <c r="E115" s="69"/>
      <c r="F115" s="71"/>
      <c r="G115" s="71"/>
      <c r="H115" s="71"/>
      <c r="I115" s="72"/>
      <c r="J115" s="72"/>
      <c r="K115" s="72"/>
      <c r="L115" s="73"/>
      <c r="O115" s="186" t="str">
        <f t="shared" si="5"/>
        <v/>
      </c>
      <c r="P115" s="186" t="str">
        <f t="shared" si="4"/>
        <v/>
      </c>
      <c r="Q115" s="44"/>
    </row>
    <row r="116" spans="1:17" s="50" customFormat="1" ht="21" customHeight="1">
      <c r="A116" s="66"/>
      <c r="B116" s="68"/>
      <c r="C116" s="69"/>
      <c r="D116" s="70"/>
      <c r="E116" s="69"/>
      <c r="F116" s="71"/>
      <c r="G116" s="71"/>
      <c r="H116" s="71"/>
      <c r="I116" s="72"/>
      <c r="J116" s="72"/>
      <c r="K116" s="72"/>
      <c r="L116" s="73"/>
      <c r="O116" s="186" t="str">
        <f t="shared" si="5"/>
        <v/>
      </c>
      <c r="P116" s="186" t="str">
        <f t="shared" si="4"/>
        <v/>
      </c>
      <c r="Q116" s="44"/>
    </row>
    <row r="117" spans="1:17" s="50" customFormat="1" ht="21" customHeight="1">
      <c r="A117" s="66"/>
      <c r="B117" s="68"/>
      <c r="C117" s="69"/>
      <c r="D117" s="70"/>
      <c r="E117" s="69"/>
      <c r="F117" s="71"/>
      <c r="G117" s="71"/>
      <c r="H117" s="71"/>
      <c r="I117" s="72"/>
      <c r="J117" s="72"/>
      <c r="K117" s="72"/>
      <c r="L117" s="73"/>
      <c r="O117" s="186" t="str">
        <f t="shared" si="5"/>
        <v/>
      </c>
      <c r="P117" s="186" t="str">
        <f t="shared" si="4"/>
        <v/>
      </c>
      <c r="Q117" s="44"/>
    </row>
    <row r="118" spans="1:17" s="50" customFormat="1" ht="21" customHeight="1">
      <c r="A118" s="66"/>
      <c r="B118" s="68"/>
      <c r="C118" s="69"/>
      <c r="D118" s="70"/>
      <c r="E118" s="69"/>
      <c r="F118" s="71"/>
      <c r="G118" s="71"/>
      <c r="H118" s="71"/>
      <c r="I118" s="72"/>
      <c r="J118" s="72"/>
      <c r="K118" s="72"/>
      <c r="L118" s="73"/>
      <c r="O118" s="186" t="str">
        <f t="shared" si="5"/>
        <v/>
      </c>
      <c r="P118" s="186" t="str">
        <f t="shared" si="4"/>
        <v/>
      </c>
      <c r="Q118" s="44"/>
    </row>
    <row r="119" spans="1:17" s="50" customFormat="1" ht="21" customHeight="1">
      <c r="A119" s="66"/>
      <c r="B119" s="68"/>
      <c r="C119" s="69"/>
      <c r="D119" s="70"/>
      <c r="E119" s="69"/>
      <c r="F119" s="71"/>
      <c r="G119" s="71"/>
      <c r="H119" s="71"/>
      <c r="I119" s="72"/>
      <c r="J119" s="72"/>
      <c r="K119" s="72"/>
      <c r="L119" s="73"/>
      <c r="O119" s="186" t="str">
        <f t="shared" si="5"/>
        <v/>
      </c>
      <c r="P119" s="186" t="str">
        <f t="shared" si="4"/>
        <v/>
      </c>
      <c r="Q119" s="44"/>
    </row>
    <row r="120" spans="1:17" s="50" customFormat="1" ht="21" customHeight="1">
      <c r="A120" s="66"/>
      <c r="B120" s="68"/>
      <c r="C120" s="69"/>
      <c r="D120" s="70"/>
      <c r="E120" s="69"/>
      <c r="F120" s="71"/>
      <c r="G120" s="71"/>
      <c r="H120" s="71"/>
      <c r="I120" s="72"/>
      <c r="J120" s="72"/>
      <c r="K120" s="72"/>
      <c r="L120" s="73"/>
      <c r="O120" s="186" t="str">
        <f t="shared" si="5"/>
        <v/>
      </c>
      <c r="P120" s="186" t="str">
        <f t="shared" si="4"/>
        <v/>
      </c>
      <c r="Q120" s="44"/>
    </row>
    <row r="121" spans="1:17" s="50" customFormat="1" ht="21" customHeight="1">
      <c r="A121" s="66"/>
      <c r="B121" s="68"/>
      <c r="C121" s="69"/>
      <c r="D121" s="70"/>
      <c r="E121" s="69"/>
      <c r="F121" s="71"/>
      <c r="G121" s="71"/>
      <c r="H121" s="71"/>
      <c r="I121" s="72"/>
      <c r="J121" s="72"/>
      <c r="K121" s="72"/>
      <c r="L121" s="73"/>
      <c r="O121" s="186" t="str">
        <f t="shared" si="5"/>
        <v/>
      </c>
      <c r="P121" s="186" t="str">
        <f t="shared" si="4"/>
        <v/>
      </c>
      <c r="Q121" s="44"/>
    </row>
    <row r="122" spans="1:17" s="50" customFormat="1" ht="21" customHeight="1">
      <c r="A122" s="66"/>
      <c r="B122" s="68"/>
      <c r="C122" s="69"/>
      <c r="D122" s="70"/>
      <c r="E122" s="69"/>
      <c r="F122" s="71"/>
      <c r="G122" s="71"/>
      <c r="H122" s="71"/>
      <c r="I122" s="72"/>
      <c r="J122" s="72"/>
      <c r="K122" s="72"/>
      <c r="L122" s="73"/>
      <c r="O122" s="186" t="str">
        <f t="shared" si="5"/>
        <v/>
      </c>
      <c r="P122" s="186" t="str">
        <f t="shared" si="4"/>
        <v/>
      </c>
      <c r="Q122" s="44"/>
    </row>
    <row r="123" spans="1:17" s="50" customFormat="1" ht="21" customHeight="1">
      <c r="A123" s="66"/>
      <c r="B123" s="68"/>
      <c r="C123" s="69"/>
      <c r="D123" s="70"/>
      <c r="E123" s="69"/>
      <c r="F123" s="71"/>
      <c r="G123" s="71"/>
      <c r="H123" s="71"/>
      <c r="I123" s="72"/>
      <c r="J123" s="72"/>
      <c r="K123" s="72"/>
      <c r="L123" s="73"/>
      <c r="O123" s="186" t="str">
        <f t="shared" si="5"/>
        <v/>
      </c>
      <c r="P123" s="186" t="str">
        <f t="shared" si="4"/>
        <v/>
      </c>
      <c r="Q123" s="44"/>
    </row>
    <row r="124" spans="1:17" s="50" customFormat="1" ht="21" customHeight="1">
      <c r="A124" s="66"/>
      <c r="B124" s="68"/>
      <c r="C124" s="69"/>
      <c r="D124" s="70"/>
      <c r="E124" s="69"/>
      <c r="F124" s="71"/>
      <c r="G124" s="71"/>
      <c r="H124" s="71"/>
      <c r="I124" s="72"/>
      <c r="J124" s="72"/>
      <c r="K124" s="72"/>
      <c r="L124" s="73"/>
      <c r="O124" s="186" t="str">
        <f t="shared" si="5"/>
        <v/>
      </c>
      <c r="P124" s="186" t="str">
        <f t="shared" si="4"/>
        <v/>
      </c>
      <c r="Q124" s="44"/>
    </row>
    <row r="125" spans="1:17" s="50" customFormat="1" ht="21" customHeight="1">
      <c r="A125" s="66"/>
      <c r="B125" s="68"/>
      <c r="C125" s="69"/>
      <c r="D125" s="70"/>
      <c r="E125" s="69"/>
      <c r="F125" s="71"/>
      <c r="G125" s="71"/>
      <c r="H125" s="71"/>
      <c r="I125" s="72"/>
      <c r="J125" s="72"/>
      <c r="K125" s="72"/>
      <c r="L125" s="73"/>
      <c r="O125" s="186" t="str">
        <f t="shared" si="5"/>
        <v/>
      </c>
      <c r="P125" s="186" t="str">
        <f t="shared" si="4"/>
        <v/>
      </c>
      <c r="Q125" s="44"/>
    </row>
    <row r="126" spans="1:17" s="50" customFormat="1" ht="21" customHeight="1">
      <c r="A126" s="66"/>
      <c r="B126" s="68"/>
      <c r="C126" s="69"/>
      <c r="D126" s="70"/>
      <c r="E126" s="69"/>
      <c r="F126" s="71"/>
      <c r="G126" s="71"/>
      <c r="H126" s="71"/>
      <c r="I126" s="72"/>
      <c r="J126" s="72"/>
      <c r="K126" s="72"/>
      <c r="L126" s="73"/>
      <c r="O126" s="186" t="str">
        <f t="shared" si="5"/>
        <v/>
      </c>
      <c r="P126" s="186" t="str">
        <f t="shared" si="4"/>
        <v/>
      </c>
      <c r="Q126" s="44"/>
    </row>
    <row r="127" spans="1:17" s="50" customFormat="1" ht="21" customHeight="1">
      <c r="A127" s="66"/>
      <c r="B127" s="68"/>
      <c r="C127" s="69"/>
      <c r="D127" s="70"/>
      <c r="E127" s="69"/>
      <c r="F127" s="71"/>
      <c r="G127" s="71"/>
      <c r="H127" s="71"/>
      <c r="I127" s="72"/>
      <c r="J127" s="72"/>
      <c r="K127" s="72"/>
      <c r="L127" s="73"/>
      <c r="O127" s="186" t="str">
        <f t="shared" si="5"/>
        <v/>
      </c>
      <c r="P127" s="186" t="str">
        <f t="shared" si="4"/>
        <v/>
      </c>
      <c r="Q127" s="44"/>
    </row>
    <row r="128" spans="1:17" s="50" customFormat="1" ht="21" customHeight="1">
      <c r="A128" s="66"/>
      <c r="B128" s="68"/>
      <c r="C128" s="69"/>
      <c r="D128" s="70"/>
      <c r="E128" s="69"/>
      <c r="F128" s="71"/>
      <c r="G128" s="71"/>
      <c r="H128" s="71"/>
      <c r="I128" s="72"/>
      <c r="J128" s="72"/>
      <c r="K128" s="72"/>
      <c r="L128" s="73"/>
      <c r="O128" s="186" t="str">
        <f t="shared" si="5"/>
        <v/>
      </c>
      <c r="P128" s="186" t="str">
        <f t="shared" si="4"/>
        <v/>
      </c>
      <c r="Q128" s="44"/>
    </row>
    <row r="129" spans="1:17" s="50" customFormat="1" ht="21" customHeight="1">
      <c r="A129" s="66"/>
      <c r="B129" s="68"/>
      <c r="C129" s="69"/>
      <c r="D129" s="70"/>
      <c r="E129" s="69"/>
      <c r="F129" s="71"/>
      <c r="G129" s="71"/>
      <c r="H129" s="71"/>
      <c r="I129" s="72"/>
      <c r="J129" s="72"/>
      <c r="K129" s="72"/>
      <c r="L129" s="73"/>
      <c r="O129" s="186" t="str">
        <f t="shared" si="5"/>
        <v/>
      </c>
      <c r="P129" s="186" t="str">
        <f t="shared" si="4"/>
        <v/>
      </c>
      <c r="Q129" s="44"/>
    </row>
    <row r="130" spans="1:17" s="50" customFormat="1" ht="21" customHeight="1">
      <c r="A130" s="66"/>
      <c r="B130" s="68"/>
      <c r="C130" s="69"/>
      <c r="D130" s="70"/>
      <c r="E130" s="69"/>
      <c r="F130" s="71"/>
      <c r="G130" s="71"/>
      <c r="H130" s="71"/>
      <c r="I130" s="72"/>
      <c r="J130" s="72"/>
      <c r="K130" s="72"/>
      <c r="L130" s="73"/>
      <c r="O130" s="186" t="str">
        <f t="shared" si="5"/>
        <v/>
      </c>
      <c r="P130" s="186" t="str">
        <f t="shared" si="4"/>
        <v/>
      </c>
      <c r="Q130" s="44"/>
    </row>
    <row r="131" spans="1:17" s="50" customFormat="1" ht="21" customHeight="1">
      <c r="A131" s="66"/>
      <c r="B131" s="68"/>
      <c r="C131" s="69"/>
      <c r="D131" s="70"/>
      <c r="E131" s="69"/>
      <c r="F131" s="71"/>
      <c r="G131" s="71"/>
      <c r="H131" s="71"/>
      <c r="I131" s="72"/>
      <c r="J131" s="72"/>
      <c r="K131" s="72"/>
      <c r="L131" s="73"/>
      <c r="O131" s="186" t="str">
        <f t="shared" si="5"/>
        <v/>
      </c>
      <c r="P131" s="186" t="str">
        <f t="shared" si="4"/>
        <v/>
      </c>
      <c r="Q131" s="44"/>
    </row>
    <row r="132" spans="1:17" s="50" customFormat="1" ht="21" customHeight="1">
      <c r="A132" s="66"/>
      <c r="B132" s="68"/>
      <c r="C132" s="69"/>
      <c r="D132" s="70"/>
      <c r="E132" s="69"/>
      <c r="F132" s="71"/>
      <c r="G132" s="71"/>
      <c r="H132" s="71"/>
      <c r="I132" s="72"/>
      <c r="J132" s="72"/>
      <c r="K132" s="72"/>
      <c r="L132" s="73"/>
      <c r="O132" s="186" t="str">
        <f t="shared" si="5"/>
        <v/>
      </c>
      <c r="P132" s="186" t="str">
        <f t="shared" si="4"/>
        <v/>
      </c>
      <c r="Q132" s="44"/>
    </row>
    <row r="133" spans="1:17" s="50" customFormat="1" ht="21" customHeight="1">
      <c r="A133" s="66"/>
      <c r="B133" s="68"/>
      <c r="C133" s="69"/>
      <c r="D133" s="70"/>
      <c r="E133" s="69"/>
      <c r="F133" s="71"/>
      <c r="G133" s="71"/>
      <c r="H133" s="71"/>
      <c r="I133" s="72"/>
      <c r="J133" s="72"/>
      <c r="K133" s="72"/>
      <c r="L133" s="73"/>
      <c r="O133" s="186" t="str">
        <f t="shared" si="5"/>
        <v/>
      </c>
      <c r="P133" s="186" t="str">
        <f t="shared" si="4"/>
        <v/>
      </c>
      <c r="Q133" s="44"/>
    </row>
    <row r="134" spans="1:17" s="50" customFormat="1" ht="21" customHeight="1">
      <c r="A134" s="66"/>
      <c r="B134" s="68"/>
      <c r="C134" s="69"/>
      <c r="D134" s="70"/>
      <c r="E134" s="69"/>
      <c r="F134" s="71"/>
      <c r="G134" s="71"/>
      <c r="H134" s="71"/>
      <c r="I134" s="72"/>
      <c r="J134" s="72"/>
      <c r="K134" s="72"/>
      <c r="L134" s="73"/>
      <c r="O134" s="186" t="str">
        <f t="shared" si="5"/>
        <v/>
      </c>
      <c r="P134" s="186" t="str">
        <f t="shared" si="4"/>
        <v/>
      </c>
      <c r="Q134" s="44"/>
    </row>
    <row r="135" spans="1:17" s="50" customFormat="1" ht="21" customHeight="1">
      <c r="A135" s="66"/>
      <c r="B135" s="68"/>
      <c r="C135" s="69"/>
      <c r="D135" s="70"/>
      <c r="E135" s="69"/>
      <c r="F135" s="71"/>
      <c r="G135" s="71"/>
      <c r="H135" s="71"/>
      <c r="I135" s="72"/>
      <c r="J135" s="72"/>
      <c r="K135" s="72"/>
      <c r="L135" s="73"/>
      <c r="O135" s="186" t="str">
        <f t="shared" si="5"/>
        <v/>
      </c>
      <c r="P135" s="186" t="str">
        <f t="shared" si="4"/>
        <v/>
      </c>
      <c r="Q135" s="44"/>
    </row>
    <row r="136" spans="1:17" s="50" customFormat="1" ht="21" customHeight="1">
      <c r="A136" s="66"/>
      <c r="B136" s="68"/>
      <c r="C136" s="69"/>
      <c r="D136" s="70"/>
      <c r="E136" s="69"/>
      <c r="F136" s="71"/>
      <c r="G136" s="71"/>
      <c r="H136" s="71"/>
      <c r="I136" s="72"/>
      <c r="J136" s="72"/>
      <c r="K136" s="72"/>
      <c r="L136" s="73"/>
      <c r="O136" s="186" t="str">
        <f t="shared" si="5"/>
        <v/>
      </c>
      <c r="P136" s="186" t="str">
        <f t="shared" si="4"/>
        <v/>
      </c>
      <c r="Q136" s="44"/>
    </row>
    <row r="137" spans="1:17" s="50" customFormat="1" ht="21" customHeight="1">
      <c r="A137" s="66"/>
      <c r="B137" s="68"/>
      <c r="C137" s="69"/>
      <c r="D137" s="70"/>
      <c r="E137" s="69"/>
      <c r="F137" s="71"/>
      <c r="G137" s="71"/>
      <c r="H137" s="71"/>
      <c r="I137" s="72"/>
      <c r="J137" s="72"/>
      <c r="K137" s="72"/>
      <c r="L137" s="73"/>
      <c r="O137" s="186" t="str">
        <f t="shared" si="5"/>
        <v/>
      </c>
      <c r="P137" s="186" t="str">
        <f t="shared" si="4"/>
        <v/>
      </c>
      <c r="Q137" s="44"/>
    </row>
    <row r="138" spans="1:17" s="50" customFormat="1" ht="21" customHeight="1">
      <c r="A138" s="66"/>
      <c r="B138" s="68"/>
      <c r="C138" s="69"/>
      <c r="D138" s="70"/>
      <c r="E138" s="69"/>
      <c r="F138" s="71"/>
      <c r="G138" s="71"/>
      <c r="H138" s="71"/>
      <c r="I138" s="72"/>
      <c r="J138" s="72"/>
      <c r="K138" s="72"/>
      <c r="L138" s="73"/>
      <c r="O138" s="186" t="str">
        <f t="shared" si="5"/>
        <v/>
      </c>
      <c r="P138" s="186" t="str">
        <f t="shared" si="4"/>
        <v/>
      </c>
      <c r="Q138" s="44"/>
    </row>
    <row r="139" spans="1:17" s="50" customFormat="1" ht="21" customHeight="1">
      <c r="A139" s="66"/>
      <c r="B139" s="68"/>
      <c r="C139" s="69"/>
      <c r="D139" s="70"/>
      <c r="E139" s="69"/>
      <c r="F139" s="71"/>
      <c r="G139" s="71"/>
      <c r="H139" s="71"/>
      <c r="I139" s="72"/>
      <c r="J139" s="72"/>
      <c r="K139" s="72"/>
      <c r="L139" s="73"/>
      <c r="O139" s="186" t="str">
        <f t="shared" si="5"/>
        <v/>
      </c>
      <c r="P139" s="186" t="str">
        <f t="shared" si="4"/>
        <v/>
      </c>
      <c r="Q139" s="44"/>
    </row>
    <row r="140" spans="1:17" s="50" customFormat="1" ht="21" customHeight="1">
      <c r="A140" s="66"/>
      <c r="B140" s="68"/>
      <c r="C140" s="69"/>
      <c r="D140" s="70"/>
      <c r="E140" s="69"/>
      <c r="F140" s="71"/>
      <c r="G140" s="71"/>
      <c r="H140" s="71"/>
      <c r="I140" s="72"/>
      <c r="J140" s="72"/>
      <c r="K140" s="72"/>
      <c r="L140" s="73"/>
      <c r="O140" s="186" t="str">
        <f t="shared" si="5"/>
        <v/>
      </c>
      <c r="P140" s="186" t="str">
        <f t="shared" si="4"/>
        <v/>
      </c>
      <c r="Q140" s="44"/>
    </row>
    <row r="141" spans="1:17" s="50" customFormat="1" ht="21" customHeight="1">
      <c r="A141" s="66"/>
      <c r="B141" s="68"/>
      <c r="C141" s="69"/>
      <c r="D141" s="70"/>
      <c r="E141" s="69"/>
      <c r="F141" s="71"/>
      <c r="G141" s="71"/>
      <c r="H141" s="71"/>
      <c r="I141" s="72"/>
      <c r="J141" s="72"/>
      <c r="K141" s="72"/>
      <c r="L141" s="73"/>
      <c r="O141" s="186" t="str">
        <f t="shared" si="5"/>
        <v/>
      </c>
      <c r="P141" s="186" t="str">
        <f t="shared" si="4"/>
        <v/>
      </c>
      <c r="Q141" s="44"/>
    </row>
    <row r="142" spans="1:17" s="50" customFormat="1" ht="21" customHeight="1">
      <c r="A142" s="66"/>
      <c r="B142" s="68"/>
      <c r="C142" s="69"/>
      <c r="D142" s="70"/>
      <c r="E142" s="69"/>
      <c r="F142" s="71"/>
      <c r="G142" s="71"/>
      <c r="H142" s="71"/>
      <c r="I142" s="72"/>
      <c r="J142" s="72"/>
      <c r="K142" s="72"/>
      <c r="L142" s="73"/>
      <c r="O142" s="186" t="str">
        <f t="shared" si="5"/>
        <v/>
      </c>
      <c r="P142" s="186" t="str">
        <f t="shared" si="4"/>
        <v/>
      </c>
      <c r="Q142" s="44"/>
    </row>
    <row r="143" spans="1:17" s="50" customFormat="1" ht="21" customHeight="1">
      <c r="A143" s="66"/>
      <c r="B143" s="68"/>
      <c r="C143" s="69"/>
      <c r="D143" s="70"/>
      <c r="E143" s="69"/>
      <c r="F143" s="71"/>
      <c r="G143" s="71"/>
      <c r="H143" s="71"/>
      <c r="I143" s="72"/>
      <c r="J143" s="72"/>
      <c r="K143" s="72"/>
      <c r="L143" s="73"/>
      <c r="O143" s="186" t="str">
        <f t="shared" si="5"/>
        <v/>
      </c>
      <c r="P143" s="186" t="str">
        <f t="shared" si="4"/>
        <v/>
      </c>
      <c r="Q143" s="44"/>
    </row>
    <row r="144" spans="1:17" s="50" customFormat="1" ht="21" customHeight="1">
      <c r="A144" s="66"/>
      <c r="B144" s="68"/>
      <c r="C144" s="69"/>
      <c r="D144" s="70"/>
      <c r="E144" s="69"/>
      <c r="F144" s="71"/>
      <c r="G144" s="71"/>
      <c r="H144" s="71"/>
      <c r="I144" s="72"/>
      <c r="J144" s="72"/>
      <c r="K144" s="72"/>
      <c r="L144" s="73"/>
      <c r="O144" s="186" t="str">
        <f t="shared" si="5"/>
        <v/>
      </c>
      <c r="P144" s="186" t="str">
        <f t="shared" si="4"/>
        <v/>
      </c>
      <c r="Q144" s="44"/>
    </row>
    <row r="145" spans="1:17" s="50" customFormat="1" ht="21" customHeight="1">
      <c r="A145" s="66"/>
      <c r="B145" s="68"/>
      <c r="C145" s="69"/>
      <c r="D145" s="70"/>
      <c r="E145" s="69"/>
      <c r="F145" s="71"/>
      <c r="G145" s="71"/>
      <c r="H145" s="71"/>
      <c r="I145" s="72"/>
      <c r="J145" s="72"/>
      <c r="K145" s="72"/>
      <c r="L145" s="73"/>
      <c r="O145" s="186" t="str">
        <f t="shared" si="5"/>
        <v/>
      </c>
      <c r="P145" s="186" t="str">
        <f t="shared" si="4"/>
        <v/>
      </c>
      <c r="Q145" s="44"/>
    </row>
    <row r="146" spans="1:17" s="50" customFormat="1" ht="21" customHeight="1">
      <c r="A146" s="66"/>
      <c r="B146" s="68"/>
      <c r="C146" s="69"/>
      <c r="D146" s="70"/>
      <c r="E146" s="69"/>
      <c r="F146" s="71"/>
      <c r="G146" s="71"/>
      <c r="H146" s="71"/>
      <c r="I146" s="72"/>
      <c r="J146" s="72"/>
      <c r="K146" s="72"/>
      <c r="L146" s="73"/>
      <c r="O146" s="186" t="str">
        <f t="shared" si="5"/>
        <v/>
      </c>
      <c r="P146" s="186" t="str">
        <f t="shared" si="4"/>
        <v/>
      </c>
      <c r="Q146" s="44"/>
    </row>
    <row r="147" spans="1:17" s="50" customFormat="1" ht="21" customHeight="1">
      <c r="A147" s="66"/>
      <c r="B147" s="68"/>
      <c r="C147" s="69"/>
      <c r="D147" s="70"/>
      <c r="E147" s="69"/>
      <c r="F147" s="71"/>
      <c r="G147" s="71"/>
      <c r="H147" s="71"/>
      <c r="I147" s="72"/>
      <c r="J147" s="72"/>
      <c r="K147" s="72"/>
      <c r="L147" s="73"/>
      <c r="O147" s="186" t="str">
        <f t="shared" si="5"/>
        <v/>
      </c>
      <c r="P147" s="186" t="str">
        <f t="shared" si="4"/>
        <v/>
      </c>
      <c r="Q147" s="44"/>
    </row>
    <row r="148" spans="1:17" s="50" customFormat="1" ht="21" customHeight="1">
      <c r="A148" s="66"/>
      <c r="B148" s="68"/>
      <c r="C148" s="69"/>
      <c r="D148" s="70"/>
      <c r="E148" s="69"/>
      <c r="F148" s="71"/>
      <c r="G148" s="71"/>
      <c r="H148" s="71"/>
      <c r="I148" s="72"/>
      <c r="J148" s="72"/>
      <c r="K148" s="72"/>
      <c r="L148" s="73"/>
      <c r="O148" s="186" t="str">
        <f t="shared" si="5"/>
        <v/>
      </c>
      <c r="P148" s="186" t="str">
        <f t="shared" si="4"/>
        <v/>
      </c>
      <c r="Q148" s="44"/>
    </row>
    <row r="149" spans="1:17" s="50" customFormat="1" ht="21" customHeight="1">
      <c r="A149" s="66"/>
      <c r="B149" s="68"/>
      <c r="C149" s="69"/>
      <c r="D149" s="70"/>
      <c r="E149" s="69"/>
      <c r="F149" s="71"/>
      <c r="G149" s="71"/>
      <c r="H149" s="71"/>
      <c r="I149" s="72"/>
      <c r="J149" s="72"/>
      <c r="K149" s="72"/>
      <c r="L149" s="73"/>
      <c r="O149" s="186" t="str">
        <f t="shared" si="5"/>
        <v/>
      </c>
      <c r="P149" s="186" t="str">
        <f t="shared" si="4"/>
        <v/>
      </c>
      <c r="Q149" s="44"/>
    </row>
    <row r="150" spans="1:17" s="50" customFormat="1" ht="21" customHeight="1">
      <c r="A150" s="66"/>
      <c r="B150" s="68"/>
      <c r="C150" s="69"/>
      <c r="D150" s="70"/>
      <c r="E150" s="69"/>
      <c r="F150" s="71"/>
      <c r="G150" s="71"/>
      <c r="H150" s="71"/>
      <c r="I150" s="72"/>
      <c r="J150" s="72"/>
      <c r="K150" s="72"/>
      <c r="L150" s="73"/>
      <c r="O150" s="186" t="str">
        <f t="shared" si="5"/>
        <v/>
      </c>
      <c r="P150" s="186" t="str">
        <f t="shared" si="4"/>
        <v/>
      </c>
      <c r="Q150" s="44"/>
    </row>
    <row r="151" spans="1:17" s="50" customFormat="1" ht="21" customHeight="1">
      <c r="A151" s="66"/>
      <c r="B151" s="68"/>
      <c r="C151" s="69"/>
      <c r="D151" s="70"/>
      <c r="E151" s="69"/>
      <c r="F151" s="71"/>
      <c r="G151" s="71"/>
      <c r="H151" s="71"/>
      <c r="I151" s="72"/>
      <c r="J151" s="72"/>
      <c r="K151" s="72"/>
      <c r="L151" s="73"/>
      <c r="O151" s="186" t="str">
        <f t="shared" si="5"/>
        <v/>
      </c>
      <c r="P151" s="186" t="str">
        <f t="shared" si="4"/>
        <v/>
      </c>
      <c r="Q151" s="44"/>
    </row>
    <row r="152" spans="1:17" s="50" customFormat="1" ht="21" customHeight="1">
      <c r="A152" s="66"/>
      <c r="B152" s="68"/>
      <c r="C152" s="69"/>
      <c r="D152" s="70"/>
      <c r="E152" s="69"/>
      <c r="F152" s="71"/>
      <c r="G152" s="71"/>
      <c r="H152" s="71"/>
      <c r="I152" s="72"/>
      <c r="J152" s="72"/>
      <c r="K152" s="72"/>
      <c r="L152" s="73"/>
      <c r="O152" s="186" t="str">
        <f t="shared" si="5"/>
        <v/>
      </c>
      <c r="P152" s="186" t="str">
        <f t="shared" si="4"/>
        <v/>
      </c>
      <c r="Q152" s="44"/>
    </row>
    <row r="153" spans="1:17" s="50" customFormat="1" ht="21" customHeight="1">
      <c r="A153" s="66"/>
      <c r="B153" s="68"/>
      <c r="C153" s="69"/>
      <c r="D153" s="70"/>
      <c r="E153" s="69"/>
      <c r="F153" s="71"/>
      <c r="G153" s="71"/>
      <c r="H153" s="71"/>
      <c r="I153" s="72"/>
      <c r="J153" s="72"/>
      <c r="K153" s="72"/>
      <c r="L153" s="73"/>
      <c r="O153" s="186" t="str">
        <f t="shared" si="5"/>
        <v/>
      </c>
      <c r="P153" s="186" t="str">
        <f t="shared" si="4"/>
        <v/>
      </c>
      <c r="Q153" s="44"/>
    </row>
    <row r="154" spans="1:17" s="50" customFormat="1" ht="21" customHeight="1">
      <c r="A154" s="66"/>
      <c r="B154" s="68"/>
      <c r="C154" s="69"/>
      <c r="D154" s="70"/>
      <c r="E154" s="69"/>
      <c r="F154" s="71"/>
      <c r="G154" s="71"/>
      <c r="H154" s="71"/>
      <c r="I154" s="72"/>
      <c r="J154" s="72"/>
      <c r="K154" s="72"/>
      <c r="L154" s="73"/>
      <c r="O154" s="186" t="str">
        <f t="shared" si="5"/>
        <v/>
      </c>
      <c r="P154" s="186" t="str">
        <f t="shared" si="4"/>
        <v/>
      </c>
      <c r="Q154" s="44"/>
    </row>
    <row r="155" spans="1:17" s="50" customFormat="1" ht="21" customHeight="1">
      <c r="A155" s="66"/>
      <c r="B155" s="68"/>
      <c r="C155" s="69"/>
      <c r="D155" s="70"/>
      <c r="E155" s="69"/>
      <c r="F155" s="71"/>
      <c r="G155" s="71"/>
      <c r="H155" s="71"/>
      <c r="I155" s="72"/>
      <c r="J155" s="72"/>
      <c r="K155" s="72"/>
      <c r="L155" s="73"/>
      <c r="O155" s="186" t="str">
        <f t="shared" si="5"/>
        <v/>
      </c>
      <c r="P155" s="186" t="str">
        <f t="shared" si="4"/>
        <v/>
      </c>
      <c r="Q155" s="44"/>
    </row>
    <row r="156" spans="1:17" s="50" customFormat="1" ht="21" customHeight="1">
      <c r="A156" s="66"/>
      <c r="B156" s="68"/>
      <c r="C156" s="69"/>
      <c r="D156" s="70"/>
      <c r="E156" s="69"/>
      <c r="F156" s="71"/>
      <c r="G156" s="71"/>
      <c r="H156" s="71"/>
      <c r="I156" s="72"/>
      <c r="J156" s="72"/>
      <c r="K156" s="72"/>
      <c r="L156" s="73"/>
      <c r="O156" s="186" t="str">
        <f t="shared" si="5"/>
        <v/>
      </c>
      <c r="P156" s="186" t="str">
        <f t="shared" si="4"/>
        <v/>
      </c>
      <c r="Q156" s="44"/>
    </row>
    <row r="157" spans="1:17" s="50" customFormat="1" ht="21" customHeight="1">
      <c r="A157" s="66"/>
      <c r="B157" s="68"/>
      <c r="C157" s="69"/>
      <c r="D157" s="70"/>
      <c r="E157" s="69"/>
      <c r="F157" s="71"/>
      <c r="G157" s="71"/>
      <c r="H157" s="71"/>
      <c r="I157" s="72"/>
      <c r="J157" s="72"/>
      <c r="K157" s="72"/>
      <c r="L157" s="73"/>
      <c r="O157" s="186" t="str">
        <f t="shared" si="5"/>
        <v/>
      </c>
      <c r="P157" s="186" t="str">
        <f t="shared" si="4"/>
        <v/>
      </c>
      <c r="Q157" s="44"/>
    </row>
    <row r="158" spans="1:17" s="50" customFormat="1" ht="21" customHeight="1">
      <c r="A158" s="66"/>
      <c r="B158" s="68"/>
      <c r="C158" s="69"/>
      <c r="D158" s="70"/>
      <c r="E158" s="69"/>
      <c r="F158" s="71"/>
      <c r="G158" s="71"/>
      <c r="H158" s="71"/>
      <c r="I158" s="72"/>
      <c r="J158" s="72"/>
      <c r="K158" s="72"/>
      <c r="L158" s="73"/>
      <c r="O158" s="186" t="str">
        <f t="shared" si="5"/>
        <v/>
      </c>
      <c r="P158" s="186" t="str">
        <f t="shared" si="4"/>
        <v/>
      </c>
      <c r="Q158" s="44"/>
    </row>
    <row r="159" spans="1:17" s="50" customFormat="1" ht="21" customHeight="1">
      <c r="A159" s="66"/>
      <c r="B159" s="68"/>
      <c r="C159" s="69"/>
      <c r="D159" s="70"/>
      <c r="E159" s="69"/>
      <c r="F159" s="71"/>
      <c r="G159" s="71"/>
      <c r="H159" s="71"/>
      <c r="I159" s="72"/>
      <c r="J159" s="72"/>
      <c r="K159" s="72"/>
      <c r="L159" s="73"/>
      <c r="O159" s="186" t="str">
        <f t="shared" si="5"/>
        <v/>
      </c>
      <c r="P159" s="186" t="str">
        <f t="shared" si="4"/>
        <v/>
      </c>
      <c r="Q159" s="44"/>
    </row>
    <row r="160" spans="1:17" s="50" customFormat="1" ht="21" customHeight="1">
      <c r="A160" s="66"/>
      <c r="B160" s="68"/>
      <c r="C160" s="69"/>
      <c r="D160" s="70"/>
      <c r="E160" s="69"/>
      <c r="F160" s="71"/>
      <c r="G160" s="71"/>
      <c r="H160" s="71"/>
      <c r="I160" s="72"/>
      <c r="J160" s="72"/>
      <c r="K160" s="72"/>
      <c r="L160" s="73"/>
      <c r="O160" s="186" t="str">
        <f t="shared" si="5"/>
        <v/>
      </c>
      <c r="P160" s="186" t="str">
        <f t="shared" si="4"/>
        <v/>
      </c>
      <c r="Q160" s="44"/>
    </row>
    <row r="161" spans="1:17" s="50" customFormat="1" ht="21" customHeight="1">
      <c r="A161" s="66"/>
      <c r="B161" s="68"/>
      <c r="C161" s="69"/>
      <c r="D161" s="70"/>
      <c r="E161" s="69"/>
      <c r="F161" s="71"/>
      <c r="G161" s="71"/>
      <c r="H161" s="71"/>
      <c r="I161" s="72"/>
      <c r="J161" s="72"/>
      <c r="K161" s="72"/>
      <c r="L161" s="73"/>
      <c r="O161" s="186" t="str">
        <f t="shared" si="5"/>
        <v/>
      </c>
      <c r="P161" s="186" t="str">
        <f t="shared" si="4"/>
        <v/>
      </c>
      <c r="Q161" s="44"/>
    </row>
    <row r="162" spans="1:17" s="50" customFormat="1" ht="21" customHeight="1">
      <c r="A162" s="66"/>
      <c r="B162" s="68"/>
      <c r="C162" s="69"/>
      <c r="D162" s="70"/>
      <c r="E162" s="69"/>
      <c r="F162" s="71"/>
      <c r="G162" s="71"/>
      <c r="H162" s="71"/>
      <c r="I162" s="72"/>
      <c r="J162" s="72"/>
      <c r="K162" s="72"/>
      <c r="L162" s="73"/>
      <c r="O162" s="186" t="str">
        <f t="shared" si="5"/>
        <v/>
      </c>
      <c r="P162" s="186" t="str">
        <f t="shared" si="4"/>
        <v/>
      </c>
      <c r="Q162" s="44"/>
    </row>
    <row r="163" spans="1:17" s="50" customFormat="1" ht="21" customHeight="1">
      <c r="A163" s="66"/>
      <c r="B163" s="68"/>
      <c r="C163" s="69"/>
      <c r="D163" s="70"/>
      <c r="E163" s="69"/>
      <c r="F163" s="71"/>
      <c r="G163" s="71"/>
      <c r="H163" s="71"/>
      <c r="I163" s="72"/>
      <c r="J163" s="72"/>
      <c r="K163" s="72"/>
      <c r="L163" s="73"/>
      <c r="O163" s="186" t="str">
        <f t="shared" si="5"/>
        <v/>
      </c>
      <c r="P163" s="186" t="str">
        <f t="shared" si="4"/>
        <v/>
      </c>
      <c r="Q163" s="44"/>
    </row>
    <row r="164" spans="1:17" s="50" customFormat="1" ht="21" customHeight="1">
      <c r="A164" s="66"/>
      <c r="B164" s="68"/>
      <c r="C164" s="69"/>
      <c r="D164" s="70"/>
      <c r="E164" s="69"/>
      <c r="F164" s="71"/>
      <c r="G164" s="71"/>
      <c r="H164" s="71"/>
      <c r="I164" s="72"/>
      <c r="J164" s="72"/>
      <c r="K164" s="72"/>
      <c r="L164" s="73"/>
      <c r="O164" s="186" t="str">
        <f t="shared" si="5"/>
        <v/>
      </c>
      <c r="P164" s="186" t="str">
        <f t="shared" si="4"/>
        <v/>
      </c>
      <c r="Q164" s="44"/>
    </row>
    <row r="165" spans="1:17" s="50" customFormat="1" ht="21" customHeight="1">
      <c r="A165" s="66"/>
      <c r="B165" s="68"/>
      <c r="C165" s="69"/>
      <c r="D165" s="70"/>
      <c r="E165" s="69"/>
      <c r="F165" s="71"/>
      <c r="G165" s="71"/>
      <c r="H165" s="71"/>
      <c r="I165" s="72"/>
      <c r="J165" s="72"/>
      <c r="K165" s="72"/>
      <c r="L165" s="73"/>
      <c r="O165" s="186" t="str">
        <f t="shared" si="5"/>
        <v/>
      </c>
      <c r="P165" s="186" t="str">
        <f t="shared" si="4"/>
        <v/>
      </c>
      <c r="Q165" s="44"/>
    </row>
    <row r="166" spans="1:17" s="50" customFormat="1" ht="21" customHeight="1">
      <c r="A166" s="66"/>
      <c r="B166" s="68"/>
      <c r="C166" s="69"/>
      <c r="D166" s="70"/>
      <c r="E166" s="69"/>
      <c r="F166" s="71"/>
      <c r="G166" s="71"/>
      <c r="H166" s="71"/>
      <c r="I166" s="72"/>
      <c r="J166" s="72"/>
      <c r="K166" s="72"/>
      <c r="L166" s="73"/>
      <c r="O166" s="186" t="str">
        <f t="shared" si="5"/>
        <v/>
      </c>
      <c r="P166" s="186" t="str">
        <f t="shared" si="4"/>
        <v/>
      </c>
      <c r="Q166" s="44"/>
    </row>
    <row r="167" spans="1:17" s="50" customFormat="1" ht="21" customHeight="1">
      <c r="A167" s="66"/>
      <c r="B167" s="68"/>
      <c r="C167" s="69"/>
      <c r="D167" s="70"/>
      <c r="E167" s="69"/>
      <c r="F167" s="71"/>
      <c r="G167" s="71"/>
      <c r="H167" s="71"/>
      <c r="I167" s="72"/>
      <c r="J167" s="72"/>
      <c r="K167" s="72"/>
      <c r="L167" s="73"/>
      <c r="O167" s="186" t="str">
        <f t="shared" si="5"/>
        <v/>
      </c>
      <c r="P167" s="186" t="str">
        <f t="shared" ref="P167:P230" si="6">IF(COUNTA(A167:B167,D167,F167:H167)=0,"",IF(AND(A167&lt;&gt;"-",COUNTIF(区間名,A167)&gt;0,OR(AND(B167&lt;&gt;"",D167&gt;0,COUNTA(F167:H167)&gt;0),AND(OR(B167="未調査",B167="記録無し"),D167&lt;1,COUNTA(F167:H167)=0))),0,1))</f>
        <v/>
      </c>
      <c r="Q167" s="44"/>
    </row>
    <row r="168" spans="1:17" s="50" customFormat="1" ht="21" customHeight="1">
      <c r="A168" s="66"/>
      <c r="B168" s="68"/>
      <c r="C168" s="69"/>
      <c r="D168" s="70"/>
      <c r="E168" s="69"/>
      <c r="F168" s="71"/>
      <c r="G168" s="71"/>
      <c r="H168" s="71"/>
      <c r="I168" s="72"/>
      <c r="J168" s="72"/>
      <c r="K168" s="72"/>
      <c r="L168" s="73"/>
      <c r="O168" s="186" t="str">
        <f t="shared" ref="O168:O231" si="7">IF(OR($A168="",$A168="範囲外",$A168="-"),"",$A168)</f>
        <v/>
      </c>
      <c r="P168" s="186" t="str">
        <f t="shared" si="6"/>
        <v/>
      </c>
      <c r="Q168" s="44"/>
    </row>
    <row r="169" spans="1:17" s="50" customFormat="1" ht="21" customHeight="1">
      <c r="A169" s="66"/>
      <c r="B169" s="68"/>
      <c r="C169" s="69"/>
      <c r="D169" s="70"/>
      <c r="E169" s="69"/>
      <c r="F169" s="71"/>
      <c r="G169" s="71"/>
      <c r="H169" s="71"/>
      <c r="I169" s="72"/>
      <c r="J169" s="72"/>
      <c r="K169" s="72"/>
      <c r="L169" s="73"/>
      <c r="O169" s="186" t="str">
        <f t="shared" si="7"/>
        <v/>
      </c>
      <c r="P169" s="186" t="str">
        <f t="shared" si="6"/>
        <v/>
      </c>
      <c r="Q169" s="44"/>
    </row>
    <row r="170" spans="1:17" s="50" customFormat="1" ht="21" customHeight="1">
      <c r="A170" s="66"/>
      <c r="B170" s="68"/>
      <c r="C170" s="69"/>
      <c r="D170" s="70"/>
      <c r="E170" s="69"/>
      <c r="F170" s="71"/>
      <c r="G170" s="71"/>
      <c r="H170" s="71"/>
      <c r="I170" s="72"/>
      <c r="J170" s="72"/>
      <c r="K170" s="72"/>
      <c r="L170" s="73"/>
      <c r="O170" s="186" t="str">
        <f t="shared" si="7"/>
        <v/>
      </c>
      <c r="P170" s="186" t="str">
        <f t="shared" si="6"/>
        <v/>
      </c>
      <c r="Q170" s="44"/>
    </row>
    <row r="171" spans="1:17" s="50" customFormat="1" ht="21" customHeight="1">
      <c r="A171" s="66"/>
      <c r="B171" s="68"/>
      <c r="C171" s="69"/>
      <c r="D171" s="70"/>
      <c r="E171" s="69"/>
      <c r="F171" s="71"/>
      <c r="G171" s="71"/>
      <c r="H171" s="71"/>
      <c r="I171" s="72"/>
      <c r="J171" s="72"/>
      <c r="K171" s="72"/>
      <c r="L171" s="73"/>
      <c r="O171" s="186" t="str">
        <f t="shared" si="7"/>
        <v/>
      </c>
      <c r="P171" s="186" t="str">
        <f t="shared" si="6"/>
        <v/>
      </c>
      <c r="Q171" s="44"/>
    </row>
    <row r="172" spans="1:17" s="50" customFormat="1" ht="21" customHeight="1">
      <c r="A172" s="66"/>
      <c r="B172" s="68"/>
      <c r="C172" s="69"/>
      <c r="D172" s="70"/>
      <c r="E172" s="69"/>
      <c r="F172" s="71"/>
      <c r="G172" s="71"/>
      <c r="H172" s="71"/>
      <c r="I172" s="72"/>
      <c r="J172" s="72"/>
      <c r="K172" s="72"/>
      <c r="L172" s="73"/>
      <c r="O172" s="186" t="str">
        <f t="shared" si="7"/>
        <v/>
      </c>
      <c r="P172" s="186" t="str">
        <f t="shared" si="6"/>
        <v/>
      </c>
      <c r="Q172" s="44"/>
    </row>
    <row r="173" spans="1:17" s="50" customFormat="1" ht="21" customHeight="1">
      <c r="A173" s="66"/>
      <c r="B173" s="68"/>
      <c r="C173" s="69"/>
      <c r="D173" s="70"/>
      <c r="E173" s="69"/>
      <c r="F173" s="71"/>
      <c r="G173" s="71"/>
      <c r="H173" s="71"/>
      <c r="I173" s="72"/>
      <c r="J173" s="72"/>
      <c r="K173" s="72"/>
      <c r="L173" s="73"/>
      <c r="O173" s="186" t="str">
        <f t="shared" si="7"/>
        <v/>
      </c>
      <c r="P173" s="186" t="str">
        <f t="shared" si="6"/>
        <v/>
      </c>
      <c r="Q173" s="44"/>
    </row>
    <row r="174" spans="1:17" s="50" customFormat="1" ht="21" customHeight="1">
      <c r="A174" s="66"/>
      <c r="B174" s="68"/>
      <c r="C174" s="69"/>
      <c r="D174" s="70"/>
      <c r="E174" s="69"/>
      <c r="F174" s="71"/>
      <c r="G174" s="71"/>
      <c r="H174" s="71"/>
      <c r="I174" s="72"/>
      <c r="J174" s="72"/>
      <c r="K174" s="72"/>
      <c r="L174" s="73"/>
      <c r="O174" s="186" t="str">
        <f t="shared" si="7"/>
        <v/>
      </c>
      <c r="P174" s="186" t="str">
        <f t="shared" si="6"/>
        <v/>
      </c>
      <c r="Q174" s="44"/>
    </row>
    <row r="175" spans="1:17" s="50" customFormat="1" ht="21" customHeight="1">
      <c r="A175" s="66"/>
      <c r="B175" s="68"/>
      <c r="C175" s="69"/>
      <c r="D175" s="70"/>
      <c r="E175" s="69"/>
      <c r="F175" s="71"/>
      <c r="G175" s="71"/>
      <c r="H175" s="71"/>
      <c r="I175" s="72"/>
      <c r="J175" s="72"/>
      <c r="K175" s="72"/>
      <c r="L175" s="73"/>
      <c r="O175" s="186" t="str">
        <f t="shared" si="7"/>
        <v/>
      </c>
      <c r="P175" s="186" t="str">
        <f t="shared" si="6"/>
        <v/>
      </c>
      <c r="Q175" s="44"/>
    </row>
    <row r="176" spans="1:17" s="50" customFormat="1" ht="21" customHeight="1">
      <c r="A176" s="66"/>
      <c r="B176" s="68"/>
      <c r="C176" s="69"/>
      <c r="D176" s="70"/>
      <c r="E176" s="69"/>
      <c r="F176" s="71"/>
      <c r="G176" s="71"/>
      <c r="H176" s="71"/>
      <c r="I176" s="72"/>
      <c r="J176" s="72"/>
      <c r="K176" s="72"/>
      <c r="L176" s="73"/>
      <c r="O176" s="186" t="str">
        <f t="shared" si="7"/>
        <v/>
      </c>
      <c r="P176" s="186" t="str">
        <f t="shared" si="6"/>
        <v/>
      </c>
      <c r="Q176" s="44"/>
    </row>
    <row r="177" spans="1:17" s="50" customFormat="1" ht="21" customHeight="1">
      <c r="A177" s="66"/>
      <c r="B177" s="68"/>
      <c r="C177" s="69"/>
      <c r="D177" s="70"/>
      <c r="E177" s="69"/>
      <c r="F177" s="71"/>
      <c r="G177" s="71"/>
      <c r="H177" s="71"/>
      <c r="I177" s="72"/>
      <c r="J177" s="72"/>
      <c r="K177" s="72"/>
      <c r="L177" s="73"/>
      <c r="O177" s="186" t="str">
        <f t="shared" si="7"/>
        <v/>
      </c>
      <c r="P177" s="186" t="str">
        <f t="shared" si="6"/>
        <v/>
      </c>
      <c r="Q177" s="44"/>
    </row>
    <row r="178" spans="1:17" s="50" customFormat="1" ht="21" customHeight="1">
      <c r="A178" s="66"/>
      <c r="B178" s="68"/>
      <c r="C178" s="69"/>
      <c r="D178" s="70"/>
      <c r="E178" s="69"/>
      <c r="F178" s="71"/>
      <c r="G178" s="71"/>
      <c r="H178" s="71"/>
      <c r="I178" s="72"/>
      <c r="J178" s="72"/>
      <c r="K178" s="72"/>
      <c r="L178" s="73"/>
      <c r="O178" s="186" t="str">
        <f t="shared" si="7"/>
        <v/>
      </c>
      <c r="P178" s="186" t="str">
        <f t="shared" si="6"/>
        <v/>
      </c>
      <c r="Q178" s="44"/>
    </row>
    <row r="179" spans="1:17" s="50" customFormat="1" ht="21" customHeight="1">
      <c r="A179" s="66"/>
      <c r="B179" s="68"/>
      <c r="C179" s="69"/>
      <c r="D179" s="70"/>
      <c r="E179" s="69"/>
      <c r="F179" s="71"/>
      <c r="G179" s="71"/>
      <c r="H179" s="71"/>
      <c r="I179" s="72"/>
      <c r="J179" s="72"/>
      <c r="K179" s="72"/>
      <c r="L179" s="73"/>
      <c r="O179" s="186" t="str">
        <f t="shared" si="7"/>
        <v/>
      </c>
      <c r="P179" s="186" t="str">
        <f t="shared" si="6"/>
        <v/>
      </c>
      <c r="Q179" s="44"/>
    </row>
    <row r="180" spans="1:17" s="50" customFormat="1" ht="21" customHeight="1">
      <c r="A180" s="66"/>
      <c r="B180" s="68"/>
      <c r="C180" s="69"/>
      <c r="D180" s="70"/>
      <c r="E180" s="69"/>
      <c r="F180" s="71"/>
      <c r="G180" s="71"/>
      <c r="H180" s="71"/>
      <c r="I180" s="72"/>
      <c r="J180" s="72"/>
      <c r="K180" s="72"/>
      <c r="L180" s="73"/>
      <c r="O180" s="186" t="str">
        <f t="shared" si="7"/>
        <v/>
      </c>
      <c r="P180" s="186" t="str">
        <f t="shared" si="6"/>
        <v/>
      </c>
      <c r="Q180" s="44"/>
    </row>
    <row r="181" spans="1:17" s="50" customFormat="1" ht="21" customHeight="1">
      <c r="A181" s="66"/>
      <c r="B181" s="68"/>
      <c r="C181" s="69"/>
      <c r="D181" s="70"/>
      <c r="E181" s="69"/>
      <c r="F181" s="71"/>
      <c r="G181" s="71"/>
      <c r="H181" s="71"/>
      <c r="I181" s="72"/>
      <c r="J181" s="72"/>
      <c r="K181" s="72"/>
      <c r="L181" s="73"/>
      <c r="O181" s="186" t="str">
        <f t="shared" si="7"/>
        <v/>
      </c>
      <c r="P181" s="186" t="str">
        <f t="shared" si="6"/>
        <v/>
      </c>
      <c r="Q181" s="44"/>
    </row>
    <row r="182" spans="1:17" s="50" customFormat="1" ht="21" customHeight="1">
      <c r="A182" s="66"/>
      <c r="B182" s="68"/>
      <c r="C182" s="69"/>
      <c r="D182" s="70"/>
      <c r="E182" s="69"/>
      <c r="F182" s="71"/>
      <c r="G182" s="71"/>
      <c r="H182" s="71"/>
      <c r="I182" s="72"/>
      <c r="J182" s="72"/>
      <c r="K182" s="72"/>
      <c r="L182" s="73"/>
      <c r="O182" s="186" t="str">
        <f t="shared" si="7"/>
        <v/>
      </c>
      <c r="P182" s="186" t="str">
        <f t="shared" si="6"/>
        <v/>
      </c>
      <c r="Q182" s="44"/>
    </row>
    <row r="183" spans="1:17" s="50" customFormat="1" ht="21" customHeight="1">
      <c r="A183" s="66"/>
      <c r="B183" s="68"/>
      <c r="C183" s="69"/>
      <c r="D183" s="70"/>
      <c r="E183" s="69"/>
      <c r="F183" s="71"/>
      <c r="G183" s="71"/>
      <c r="H183" s="71"/>
      <c r="I183" s="72"/>
      <c r="J183" s="72"/>
      <c r="K183" s="72"/>
      <c r="L183" s="73"/>
      <c r="O183" s="186" t="str">
        <f t="shared" si="7"/>
        <v/>
      </c>
      <c r="P183" s="186" t="str">
        <f t="shared" si="6"/>
        <v/>
      </c>
      <c r="Q183" s="44"/>
    </row>
    <row r="184" spans="1:17" s="50" customFormat="1" ht="21" customHeight="1">
      <c r="A184" s="66"/>
      <c r="B184" s="68"/>
      <c r="C184" s="69"/>
      <c r="D184" s="70"/>
      <c r="E184" s="69"/>
      <c r="F184" s="71"/>
      <c r="G184" s="71"/>
      <c r="H184" s="71"/>
      <c r="I184" s="72"/>
      <c r="J184" s="72"/>
      <c r="K184" s="72"/>
      <c r="L184" s="73"/>
      <c r="O184" s="186" t="str">
        <f t="shared" si="7"/>
        <v/>
      </c>
      <c r="P184" s="186" t="str">
        <f t="shared" si="6"/>
        <v/>
      </c>
      <c r="Q184" s="44"/>
    </row>
    <row r="185" spans="1:17" s="50" customFormat="1" ht="21" customHeight="1">
      <c r="A185" s="66"/>
      <c r="B185" s="68"/>
      <c r="C185" s="69"/>
      <c r="D185" s="70"/>
      <c r="E185" s="69"/>
      <c r="F185" s="71"/>
      <c r="G185" s="71"/>
      <c r="H185" s="71"/>
      <c r="I185" s="72"/>
      <c r="J185" s="72"/>
      <c r="K185" s="72"/>
      <c r="L185" s="73"/>
      <c r="O185" s="186" t="str">
        <f t="shared" si="7"/>
        <v/>
      </c>
      <c r="P185" s="186" t="str">
        <f t="shared" si="6"/>
        <v/>
      </c>
      <c r="Q185" s="44"/>
    </row>
    <row r="186" spans="1:17" s="50" customFormat="1" ht="21" customHeight="1">
      <c r="A186" s="66"/>
      <c r="B186" s="68"/>
      <c r="C186" s="69"/>
      <c r="D186" s="70"/>
      <c r="E186" s="69"/>
      <c r="F186" s="71"/>
      <c r="G186" s="71"/>
      <c r="H186" s="71"/>
      <c r="I186" s="72"/>
      <c r="J186" s="72"/>
      <c r="K186" s="72"/>
      <c r="L186" s="73"/>
      <c r="O186" s="186" t="str">
        <f t="shared" si="7"/>
        <v/>
      </c>
      <c r="P186" s="186" t="str">
        <f t="shared" si="6"/>
        <v/>
      </c>
      <c r="Q186" s="44"/>
    </row>
    <row r="187" spans="1:17" s="50" customFormat="1" ht="21" customHeight="1">
      <c r="A187" s="66"/>
      <c r="B187" s="68"/>
      <c r="C187" s="69"/>
      <c r="D187" s="70"/>
      <c r="E187" s="69"/>
      <c r="F187" s="71"/>
      <c r="G187" s="71"/>
      <c r="H187" s="71"/>
      <c r="I187" s="72"/>
      <c r="J187" s="72"/>
      <c r="K187" s="72"/>
      <c r="L187" s="73"/>
      <c r="O187" s="186" t="str">
        <f t="shared" si="7"/>
        <v/>
      </c>
      <c r="P187" s="186" t="str">
        <f t="shared" si="6"/>
        <v/>
      </c>
      <c r="Q187" s="44"/>
    </row>
    <row r="188" spans="1:17" s="50" customFormat="1" ht="21" customHeight="1">
      <c r="A188" s="66"/>
      <c r="B188" s="68"/>
      <c r="C188" s="69"/>
      <c r="D188" s="70"/>
      <c r="E188" s="69"/>
      <c r="F188" s="71"/>
      <c r="G188" s="71"/>
      <c r="H188" s="71"/>
      <c r="I188" s="72"/>
      <c r="J188" s="72"/>
      <c r="K188" s="72"/>
      <c r="L188" s="73"/>
      <c r="O188" s="186" t="str">
        <f t="shared" si="7"/>
        <v/>
      </c>
      <c r="P188" s="186" t="str">
        <f t="shared" si="6"/>
        <v/>
      </c>
      <c r="Q188" s="44"/>
    </row>
    <row r="189" spans="1:17" s="50" customFormat="1" ht="21" customHeight="1">
      <c r="A189" s="66"/>
      <c r="B189" s="68"/>
      <c r="C189" s="69"/>
      <c r="D189" s="70"/>
      <c r="E189" s="69"/>
      <c r="F189" s="71"/>
      <c r="G189" s="71"/>
      <c r="H189" s="71"/>
      <c r="I189" s="72"/>
      <c r="J189" s="72"/>
      <c r="K189" s="72"/>
      <c r="L189" s="73"/>
      <c r="O189" s="186" t="str">
        <f t="shared" si="7"/>
        <v/>
      </c>
      <c r="P189" s="186" t="str">
        <f t="shared" si="6"/>
        <v/>
      </c>
      <c r="Q189" s="44"/>
    </row>
    <row r="190" spans="1:17" s="50" customFormat="1" ht="21" customHeight="1">
      <c r="A190" s="66"/>
      <c r="B190" s="68"/>
      <c r="C190" s="69"/>
      <c r="D190" s="70"/>
      <c r="E190" s="69"/>
      <c r="F190" s="71"/>
      <c r="G190" s="71"/>
      <c r="H190" s="71"/>
      <c r="I190" s="72"/>
      <c r="J190" s="72"/>
      <c r="K190" s="72"/>
      <c r="L190" s="73"/>
      <c r="O190" s="186" t="str">
        <f t="shared" si="7"/>
        <v/>
      </c>
      <c r="P190" s="186" t="str">
        <f t="shared" si="6"/>
        <v/>
      </c>
      <c r="Q190" s="44"/>
    </row>
    <row r="191" spans="1:17" s="50" customFormat="1" ht="21" customHeight="1">
      <c r="A191" s="66"/>
      <c r="B191" s="68"/>
      <c r="C191" s="69"/>
      <c r="D191" s="70"/>
      <c r="E191" s="69"/>
      <c r="F191" s="71"/>
      <c r="G191" s="71"/>
      <c r="H191" s="71"/>
      <c r="I191" s="72"/>
      <c r="J191" s="72"/>
      <c r="K191" s="72"/>
      <c r="L191" s="73"/>
      <c r="O191" s="186" t="str">
        <f t="shared" si="7"/>
        <v/>
      </c>
      <c r="P191" s="186" t="str">
        <f t="shared" si="6"/>
        <v/>
      </c>
      <c r="Q191" s="44"/>
    </row>
    <row r="192" spans="1:17" s="50" customFormat="1" ht="21" customHeight="1">
      <c r="A192" s="66"/>
      <c r="B192" s="68"/>
      <c r="C192" s="69"/>
      <c r="D192" s="70"/>
      <c r="E192" s="69"/>
      <c r="F192" s="71"/>
      <c r="G192" s="71"/>
      <c r="H192" s="71"/>
      <c r="I192" s="72"/>
      <c r="J192" s="72"/>
      <c r="K192" s="72"/>
      <c r="L192" s="73"/>
      <c r="O192" s="186" t="str">
        <f t="shared" si="7"/>
        <v/>
      </c>
      <c r="P192" s="186" t="str">
        <f t="shared" si="6"/>
        <v/>
      </c>
      <c r="Q192" s="44"/>
    </row>
    <row r="193" spans="1:17" s="50" customFormat="1" ht="21" customHeight="1">
      <c r="A193" s="66"/>
      <c r="B193" s="68"/>
      <c r="C193" s="69"/>
      <c r="D193" s="70"/>
      <c r="E193" s="69"/>
      <c r="F193" s="71"/>
      <c r="G193" s="71"/>
      <c r="H193" s="71"/>
      <c r="I193" s="72"/>
      <c r="J193" s="72"/>
      <c r="K193" s="72"/>
      <c r="L193" s="73"/>
      <c r="O193" s="186" t="str">
        <f t="shared" si="7"/>
        <v/>
      </c>
      <c r="P193" s="186" t="str">
        <f t="shared" si="6"/>
        <v/>
      </c>
      <c r="Q193" s="44"/>
    </row>
    <row r="194" spans="1:17" s="50" customFormat="1" ht="21" customHeight="1">
      <c r="A194" s="66"/>
      <c r="B194" s="68"/>
      <c r="C194" s="69"/>
      <c r="D194" s="70"/>
      <c r="E194" s="69"/>
      <c r="F194" s="71"/>
      <c r="G194" s="71"/>
      <c r="H194" s="71"/>
      <c r="I194" s="72"/>
      <c r="J194" s="72"/>
      <c r="K194" s="72"/>
      <c r="L194" s="73"/>
      <c r="O194" s="186" t="str">
        <f t="shared" si="7"/>
        <v/>
      </c>
      <c r="P194" s="186" t="str">
        <f t="shared" si="6"/>
        <v/>
      </c>
      <c r="Q194" s="44"/>
    </row>
    <row r="195" spans="1:17" s="50" customFormat="1" ht="21" customHeight="1">
      <c r="A195" s="66"/>
      <c r="B195" s="68"/>
      <c r="C195" s="69"/>
      <c r="D195" s="70"/>
      <c r="E195" s="69"/>
      <c r="F195" s="71"/>
      <c r="G195" s="71"/>
      <c r="H195" s="71"/>
      <c r="I195" s="72"/>
      <c r="J195" s="72"/>
      <c r="K195" s="72"/>
      <c r="L195" s="73"/>
      <c r="O195" s="186" t="str">
        <f t="shared" si="7"/>
        <v/>
      </c>
      <c r="P195" s="186" t="str">
        <f t="shared" si="6"/>
        <v/>
      </c>
      <c r="Q195" s="44"/>
    </row>
    <row r="196" spans="1:17" s="50" customFormat="1" ht="21" customHeight="1">
      <c r="A196" s="66"/>
      <c r="B196" s="68"/>
      <c r="C196" s="69"/>
      <c r="D196" s="70"/>
      <c r="E196" s="69"/>
      <c r="F196" s="71"/>
      <c r="G196" s="71"/>
      <c r="H196" s="71"/>
      <c r="I196" s="72"/>
      <c r="J196" s="72"/>
      <c r="K196" s="72"/>
      <c r="L196" s="73"/>
      <c r="O196" s="186" t="str">
        <f t="shared" si="7"/>
        <v/>
      </c>
      <c r="P196" s="186" t="str">
        <f t="shared" si="6"/>
        <v/>
      </c>
      <c r="Q196" s="44"/>
    </row>
    <row r="197" spans="1:17" s="50" customFormat="1" ht="21" customHeight="1">
      <c r="A197" s="66"/>
      <c r="B197" s="68"/>
      <c r="C197" s="69"/>
      <c r="D197" s="70"/>
      <c r="E197" s="69"/>
      <c r="F197" s="71"/>
      <c r="G197" s="71"/>
      <c r="H197" s="71"/>
      <c r="I197" s="72"/>
      <c r="J197" s="72"/>
      <c r="K197" s="72"/>
      <c r="L197" s="73"/>
      <c r="O197" s="186" t="str">
        <f t="shared" si="7"/>
        <v/>
      </c>
      <c r="P197" s="186" t="str">
        <f t="shared" si="6"/>
        <v/>
      </c>
      <c r="Q197" s="44"/>
    </row>
    <row r="198" spans="1:17" s="50" customFormat="1" ht="21" customHeight="1">
      <c r="A198" s="66"/>
      <c r="B198" s="68"/>
      <c r="C198" s="69"/>
      <c r="D198" s="70"/>
      <c r="E198" s="69"/>
      <c r="F198" s="71"/>
      <c r="G198" s="71"/>
      <c r="H198" s="71"/>
      <c r="I198" s="72"/>
      <c r="J198" s="72"/>
      <c r="K198" s="72"/>
      <c r="L198" s="73"/>
      <c r="O198" s="186" t="str">
        <f t="shared" si="7"/>
        <v/>
      </c>
      <c r="P198" s="186" t="str">
        <f t="shared" si="6"/>
        <v/>
      </c>
      <c r="Q198" s="44"/>
    </row>
    <row r="199" spans="1:17" s="50" customFormat="1" ht="21" customHeight="1">
      <c r="A199" s="66"/>
      <c r="B199" s="68"/>
      <c r="C199" s="69"/>
      <c r="D199" s="70"/>
      <c r="E199" s="69"/>
      <c r="F199" s="71"/>
      <c r="G199" s="71"/>
      <c r="H199" s="71"/>
      <c r="I199" s="72"/>
      <c r="J199" s="72"/>
      <c r="K199" s="72"/>
      <c r="L199" s="73"/>
      <c r="O199" s="186" t="str">
        <f t="shared" si="7"/>
        <v/>
      </c>
      <c r="P199" s="186" t="str">
        <f t="shared" si="6"/>
        <v/>
      </c>
      <c r="Q199" s="44"/>
    </row>
    <row r="200" spans="1:17" s="50" customFormat="1" ht="21" customHeight="1">
      <c r="A200" s="66"/>
      <c r="B200" s="68"/>
      <c r="C200" s="69"/>
      <c r="D200" s="70"/>
      <c r="E200" s="69"/>
      <c r="F200" s="71"/>
      <c r="G200" s="71"/>
      <c r="H200" s="71"/>
      <c r="I200" s="72"/>
      <c r="J200" s="72"/>
      <c r="K200" s="72"/>
      <c r="L200" s="73"/>
      <c r="O200" s="186" t="str">
        <f t="shared" si="7"/>
        <v/>
      </c>
      <c r="P200" s="186" t="str">
        <f t="shared" si="6"/>
        <v/>
      </c>
      <c r="Q200" s="44"/>
    </row>
    <row r="201" spans="1:17" s="50" customFormat="1" ht="21" customHeight="1">
      <c r="A201" s="66"/>
      <c r="B201" s="68"/>
      <c r="C201" s="69"/>
      <c r="D201" s="70"/>
      <c r="E201" s="69"/>
      <c r="F201" s="71"/>
      <c r="G201" s="71"/>
      <c r="H201" s="71"/>
      <c r="I201" s="72"/>
      <c r="J201" s="72"/>
      <c r="K201" s="72"/>
      <c r="L201" s="73"/>
      <c r="O201" s="186" t="str">
        <f t="shared" si="7"/>
        <v/>
      </c>
      <c r="P201" s="186" t="str">
        <f t="shared" si="6"/>
        <v/>
      </c>
      <c r="Q201" s="44"/>
    </row>
    <row r="202" spans="1:17" s="50" customFormat="1" ht="21" customHeight="1">
      <c r="A202" s="66"/>
      <c r="B202" s="68"/>
      <c r="C202" s="69"/>
      <c r="D202" s="70"/>
      <c r="E202" s="69"/>
      <c r="F202" s="71"/>
      <c r="G202" s="71"/>
      <c r="H202" s="71"/>
      <c r="I202" s="72"/>
      <c r="J202" s="72"/>
      <c r="K202" s="72"/>
      <c r="L202" s="73"/>
      <c r="O202" s="186" t="str">
        <f t="shared" si="7"/>
        <v/>
      </c>
      <c r="P202" s="186" t="str">
        <f t="shared" si="6"/>
        <v/>
      </c>
      <c r="Q202" s="44"/>
    </row>
    <row r="203" spans="1:17" s="50" customFormat="1" ht="21" customHeight="1">
      <c r="A203" s="66"/>
      <c r="B203" s="68"/>
      <c r="C203" s="69"/>
      <c r="D203" s="70"/>
      <c r="E203" s="69"/>
      <c r="F203" s="71"/>
      <c r="G203" s="71"/>
      <c r="H203" s="71"/>
      <c r="I203" s="72"/>
      <c r="J203" s="72"/>
      <c r="K203" s="72"/>
      <c r="L203" s="73"/>
      <c r="O203" s="186" t="str">
        <f t="shared" si="7"/>
        <v/>
      </c>
      <c r="P203" s="186" t="str">
        <f t="shared" si="6"/>
        <v/>
      </c>
      <c r="Q203" s="44"/>
    </row>
    <row r="204" spans="1:17" s="50" customFormat="1" ht="21" customHeight="1">
      <c r="A204" s="66"/>
      <c r="B204" s="68"/>
      <c r="C204" s="69"/>
      <c r="D204" s="70"/>
      <c r="E204" s="69"/>
      <c r="F204" s="71"/>
      <c r="G204" s="71"/>
      <c r="H204" s="71"/>
      <c r="I204" s="72"/>
      <c r="J204" s="72"/>
      <c r="K204" s="72"/>
      <c r="L204" s="73"/>
      <c r="O204" s="186" t="str">
        <f t="shared" si="7"/>
        <v/>
      </c>
      <c r="P204" s="186" t="str">
        <f t="shared" si="6"/>
        <v/>
      </c>
      <c r="Q204" s="44"/>
    </row>
    <row r="205" spans="1:17" s="50" customFormat="1" ht="21" customHeight="1">
      <c r="A205" s="66"/>
      <c r="B205" s="68"/>
      <c r="C205" s="69"/>
      <c r="D205" s="70"/>
      <c r="E205" s="69"/>
      <c r="F205" s="71"/>
      <c r="G205" s="71"/>
      <c r="H205" s="71"/>
      <c r="I205" s="72"/>
      <c r="J205" s="72"/>
      <c r="K205" s="72"/>
      <c r="L205" s="73"/>
      <c r="O205" s="186" t="str">
        <f t="shared" si="7"/>
        <v/>
      </c>
      <c r="P205" s="186" t="str">
        <f t="shared" si="6"/>
        <v/>
      </c>
      <c r="Q205" s="44"/>
    </row>
    <row r="206" spans="1:17" s="50" customFormat="1" ht="21" customHeight="1">
      <c r="A206" s="66"/>
      <c r="B206" s="68"/>
      <c r="C206" s="69"/>
      <c r="D206" s="70"/>
      <c r="E206" s="69"/>
      <c r="F206" s="71"/>
      <c r="G206" s="71"/>
      <c r="H206" s="71"/>
      <c r="I206" s="72"/>
      <c r="J206" s="72"/>
      <c r="K206" s="72"/>
      <c r="L206" s="73"/>
      <c r="O206" s="186" t="str">
        <f t="shared" si="7"/>
        <v/>
      </c>
      <c r="P206" s="186" t="str">
        <f t="shared" si="6"/>
        <v/>
      </c>
      <c r="Q206" s="44"/>
    </row>
    <row r="207" spans="1:17" s="50" customFormat="1" ht="21" customHeight="1">
      <c r="A207" s="66"/>
      <c r="B207" s="68"/>
      <c r="C207" s="69"/>
      <c r="D207" s="70"/>
      <c r="E207" s="69"/>
      <c r="F207" s="71"/>
      <c r="G207" s="71"/>
      <c r="H207" s="71"/>
      <c r="I207" s="72"/>
      <c r="J207" s="72"/>
      <c r="K207" s="72"/>
      <c r="L207" s="73"/>
      <c r="O207" s="186" t="str">
        <f t="shared" si="7"/>
        <v/>
      </c>
      <c r="P207" s="186" t="str">
        <f t="shared" si="6"/>
        <v/>
      </c>
      <c r="Q207" s="44"/>
    </row>
    <row r="208" spans="1:17" s="50" customFormat="1" ht="21" customHeight="1">
      <c r="A208" s="66"/>
      <c r="B208" s="68"/>
      <c r="C208" s="69"/>
      <c r="D208" s="70"/>
      <c r="E208" s="69"/>
      <c r="F208" s="71"/>
      <c r="G208" s="71"/>
      <c r="H208" s="71"/>
      <c r="I208" s="72"/>
      <c r="J208" s="72"/>
      <c r="K208" s="72"/>
      <c r="L208" s="73"/>
      <c r="O208" s="186" t="str">
        <f t="shared" si="7"/>
        <v/>
      </c>
      <c r="P208" s="186" t="str">
        <f t="shared" si="6"/>
        <v/>
      </c>
      <c r="Q208" s="44"/>
    </row>
    <row r="209" spans="1:17" s="50" customFormat="1" ht="21" customHeight="1">
      <c r="A209" s="66"/>
      <c r="B209" s="68"/>
      <c r="C209" s="69"/>
      <c r="D209" s="70"/>
      <c r="E209" s="69"/>
      <c r="F209" s="71"/>
      <c r="G209" s="71"/>
      <c r="H209" s="71"/>
      <c r="I209" s="72"/>
      <c r="J209" s="72"/>
      <c r="K209" s="72"/>
      <c r="L209" s="73"/>
      <c r="O209" s="186" t="str">
        <f t="shared" si="7"/>
        <v/>
      </c>
      <c r="P209" s="186" t="str">
        <f t="shared" si="6"/>
        <v/>
      </c>
      <c r="Q209" s="44"/>
    </row>
    <row r="210" spans="1:17" s="50" customFormat="1" ht="21" customHeight="1">
      <c r="A210" s="66"/>
      <c r="B210" s="68"/>
      <c r="C210" s="69"/>
      <c r="D210" s="70"/>
      <c r="E210" s="69"/>
      <c r="F210" s="71"/>
      <c r="G210" s="71"/>
      <c r="H210" s="71"/>
      <c r="I210" s="72"/>
      <c r="J210" s="72"/>
      <c r="K210" s="72"/>
      <c r="L210" s="73"/>
      <c r="O210" s="186" t="str">
        <f t="shared" si="7"/>
        <v/>
      </c>
      <c r="P210" s="186" t="str">
        <f t="shared" si="6"/>
        <v/>
      </c>
      <c r="Q210" s="44"/>
    </row>
    <row r="211" spans="1:17" s="50" customFormat="1" ht="21" customHeight="1">
      <c r="A211" s="66"/>
      <c r="B211" s="68"/>
      <c r="C211" s="69"/>
      <c r="D211" s="70"/>
      <c r="E211" s="69"/>
      <c r="F211" s="71"/>
      <c r="G211" s="71"/>
      <c r="H211" s="71"/>
      <c r="I211" s="72"/>
      <c r="J211" s="72"/>
      <c r="K211" s="72"/>
      <c r="L211" s="73"/>
      <c r="O211" s="186" t="str">
        <f t="shared" si="7"/>
        <v/>
      </c>
      <c r="P211" s="186" t="str">
        <f t="shared" si="6"/>
        <v/>
      </c>
      <c r="Q211" s="44"/>
    </row>
    <row r="212" spans="1:17" s="50" customFormat="1" ht="21" customHeight="1">
      <c r="A212" s="66"/>
      <c r="B212" s="68"/>
      <c r="C212" s="69"/>
      <c r="D212" s="70"/>
      <c r="E212" s="69"/>
      <c r="F212" s="71"/>
      <c r="G212" s="71"/>
      <c r="H212" s="71"/>
      <c r="I212" s="72"/>
      <c r="J212" s="72"/>
      <c r="K212" s="72"/>
      <c r="L212" s="73"/>
      <c r="O212" s="186" t="str">
        <f t="shared" si="7"/>
        <v/>
      </c>
      <c r="P212" s="186" t="str">
        <f t="shared" si="6"/>
        <v/>
      </c>
      <c r="Q212" s="44"/>
    </row>
    <row r="213" spans="1:17" s="50" customFormat="1" ht="21" customHeight="1">
      <c r="A213" s="66"/>
      <c r="B213" s="68"/>
      <c r="C213" s="69"/>
      <c r="D213" s="70"/>
      <c r="E213" s="69"/>
      <c r="F213" s="71"/>
      <c r="G213" s="71"/>
      <c r="H213" s="71"/>
      <c r="I213" s="72"/>
      <c r="J213" s="72"/>
      <c r="K213" s="72"/>
      <c r="L213" s="73"/>
      <c r="O213" s="186" t="str">
        <f t="shared" si="7"/>
        <v/>
      </c>
      <c r="P213" s="186" t="str">
        <f t="shared" si="6"/>
        <v/>
      </c>
      <c r="Q213" s="44"/>
    </row>
    <row r="214" spans="1:17" s="50" customFormat="1" ht="21" customHeight="1">
      <c r="A214" s="66"/>
      <c r="B214" s="68"/>
      <c r="C214" s="69"/>
      <c r="D214" s="70"/>
      <c r="E214" s="69"/>
      <c r="F214" s="71"/>
      <c r="G214" s="71"/>
      <c r="H214" s="71"/>
      <c r="I214" s="72"/>
      <c r="J214" s="72"/>
      <c r="K214" s="72"/>
      <c r="L214" s="73"/>
      <c r="O214" s="186" t="str">
        <f t="shared" si="7"/>
        <v/>
      </c>
      <c r="P214" s="186" t="str">
        <f t="shared" si="6"/>
        <v/>
      </c>
      <c r="Q214" s="44"/>
    </row>
    <row r="215" spans="1:17" s="50" customFormat="1" ht="21" customHeight="1">
      <c r="A215" s="66"/>
      <c r="B215" s="68"/>
      <c r="C215" s="69"/>
      <c r="D215" s="70"/>
      <c r="E215" s="69"/>
      <c r="F215" s="71"/>
      <c r="G215" s="71"/>
      <c r="H215" s="71"/>
      <c r="I215" s="72"/>
      <c r="J215" s="72"/>
      <c r="K215" s="72"/>
      <c r="L215" s="73"/>
      <c r="O215" s="186" t="str">
        <f t="shared" si="7"/>
        <v/>
      </c>
      <c r="P215" s="186" t="str">
        <f t="shared" si="6"/>
        <v/>
      </c>
      <c r="Q215" s="44"/>
    </row>
    <row r="216" spans="1:17" s="50" customFormat="1" ht="21" customHeight="1">
      <c r="A216" s="66"/>
      <c r="B216" s="68"/>
      <c r="C216" s="69"/>
      <c r="D216" s="70"/>
      <c r="E216" s="69"/>
      <c r="F216" s="71"/>
      <c r="G216" s="71"/>
      <c r="H216" s="71"/>
      <c r="I216" s="72"/>
      <c r="J216" s="72"/>
      <c r="K216" s="72"/>
      <c r="L216" s="73"/>
      <c r="O216" s="186" t="str">
        <f t="shared" si="7"/>
        <v/>
      </c>
      <c r="P216" s="186" t="str">
        <f t="shared" si="6"/>
        <v/>
      </c>
      <c r="Q216" s="44"/>
    </row>
    <row r="217" spans="1:17" s="50" customFormat="1" ht="21" customHeight="1">
      <c r="A217" s="66"/>
      <c r="B217" s="68"/>
      <c r="C217" s="69"/>
      <c r="D217" s="70"/>
      <c r="E217" s="69"/>
      <c r="F217" s="71"/>
      <c r="G217" s="71"/>
      <c r="H217" s="71"/>
      <c r="I217" s="72"/>
      <c r="J217" s="72"/>
      <c r="K217" s="72"/>
      <c r="L217" s="73"/>
      <c r="O217" s="186" t="str">
        <f t="shared" si="7"/>
        <v/>
      </c>
      <c r="P217" s="186" t="str">
        <f t="shared" si="6"/>
        <v/>
      </c>
      <c r="Q217" s="44"/>
    </row>
    <row r="218" spans="1:17" s="50" customFormat="1" ht="21" customHeight="1">
      <c r="A218" s="66"/>
      <c r="B218" s="68"/>
      <c r="C218" s="69"/>
      <c r="D218" s="70"/>
      <c r="E218" s="69"/>
      <c r="F218" s="71"/>
      <c r="G218" s="71"/>
      <c r="H218" s="71"/>
      <c r="I218" s="72"/>
      <c r="J218" s="72"/>
      <c r="K218" s="72"/>
      <c r="L218" s="73"/>
      <c r="O218" s="186" t="str">
        <f t="shared" si="7"/>
        <v/>
      </c>
      <c r="P218" s="186" t="str">
        <f t="shared" si="6"/>
        <v/>
      </c>
      <c r="Q218" s="44"/>
    </row>
    <row r="219" spans="1:17" s="50" customFormat="1" ht="21" customHeight="1">
      <c r="A219" s="66"/>
      <c r="B219" s="68"/>
      <c r="C219" s="69"/>
      <c r="D219" s="70"/>
      <c r="E219" s="69"/>
      <c r="F219" s="71"/>
      <c r="G219" s="71"/>
      <c r="H219" s="71"/>
      <c r="I219" s="72"/>
      <c r="J219" s="72"/>
      <c r="K219" s="72"/>
      <c r="L219" s="73"/>
      <c r="O219" s="186" t="str">
        <f t="shared" si="7"/>
        <v/>
      </c>
      <c r="P219" s="186" t="str">
        <f t="shared" si="6"/>
        <v/>
      </c>
      <c r="Q219" s="44"/>
    </row>
    <row r="220" spans="1:17" s="50" customFormat="1" ht="21" customHeight="1">
      <c r="A220" s="66"/>
      <c r="B220" s="68"/>
      <c r="C220" s="69"/>
      <c r="D220" s="70"/>
      <c r="E220" s="69"/>
      <c r="F220" s="71"/>
      <c r="G220" s="71"/>
      <c r="H220" s="71"/>
      <c r="I220" s="72"/>
      <c r="J220" s="72"/>
      <c r="K220" s="72"/>
      <c r="L220" s="73"/>
      <c r="O220" s="186" t="str">
        <f t="shared" si="7"/>
        <v/>
      </c>
      <c r="P220" s="186" t="str">
        <f t="shared" si="6"/>
        <v/>
      </c>
      <c r="Q220" s="44"/>
    </row>
    <row r="221" spans="1:17" s="50" customFormat="1" ht="21" customHeight="1">
      <c r="A221" s="66"/>
      <c r="B221" s="68"/>
      <c r="C221" s="69"/>
      <c r="D221" s="70"/>
      <c r="E221" s="69"/>
      <c r="F221" s="71"/>
      <c r="G221" s="71"/>
      <c r="H221" s="71"/>
      <c r="I221" s="72"/>
      <c r="J221" s="72"/>
      <c r="K221" s="72"/>
      <c r="L221" s="73"/>
      <c r="O221" s="186" t="str">
        <f t="shared" si="7"/>
        <v/>
      </c>
      <c r="P221" s="186" t="str">
        <f t="shared" si="6"/>
        <v/>
      </c>
      <c r="Q221" s="44"/>
    </row>
    <row r="222" spans="1:17" s="50" customFormat="1" ht="21" customHeight="1">
      <c r="A222" s="66"/>
      <c r="B222" s="68"/>
      <c r="C222" s="69"/>
      <c r="D222" s="70"/>
      <c r="E222" s="69"/>
      <c r="F222" s="71"/>
      <c r="G222" s="71"/>
      <c r="H222" s="71"/>
      <c r="I222" s="72"/>
      <c r="J222" s="72"/>
      <c r="K222" s="72"/>
      <c r="L222" s="73"/>
      <c r="O222" s="186" t="str">
        <f t="shared" si="7"/>
        <v/>
      </c>
      <c r="P222" s="186" t="str">
        <f t="shared" si="6"/>
        <v/>
      </c>
      <c r="Q222" s="44"/>
    </row>
    <row r="223" spans="1:17" s="50" customFormat="1" ht="21" customHeight="1">
      <c r="A223" s="66"/>
      <c r="B223" s="68"/>
      <c r="C223" s="69"/>
      <c r="D223" s="70"/>
      <c r="E223" s="69"/>
      <c r="F223" s="71"/>
      <c r="G223" s="71"/>
      <c r="H223" s="71"/>
      <c r="I223" s="72"/>
      <c r="J223" s="72"/>
      <c r="K223" s="72"/>
      <c r="L223" s="73"/>
      <c r="O223" s="186" t="str">
        <f t="shared" si="7"/>
        <v/>
      </c>
      <c r="P223" s="186" t="str">
        <f t="shared" si="6"/>
        <v/>
      </c>
      <c r="Q223" s="44"/>
    </row>
    <row r="224" spans="1:17" s="50" customFormat="1" ht="21" customHeight="1">
      <c r="A224" s="66"/>
      <c r="B224" s="68"/>
      <c r="C224" s="69"/>
      <c r="D224" s="70"/>
      <c r="E224" s="69"/>
      <c r="F224" s="71"/>
      <c r="G224" s="71"/>
      <c r="H224" s="71"/>
      <c r="I224" s="72"/>
      <c r="J224" s="72"/>
      <c r="K224" s="72"/>
      <c r="L224" s="73"/>
      <c r="O224" s="186" t="str">
        <f t="shared" si="7"/>
        <v/>
      </c>
      <c r="P224" s="186" t="str">
        <f t="shared" si="6"/>
        <v/>
      </c>
      <c r="Q224" s="44"/>
    </row>
    <row r="225" spans="1:17" s="50" customFormat="1" ht="21" customHeight="1">
      <c r="A225" s="66"/>
      <c r="B225" s="68"/>
      <c r="C225" s="69"/>
      <c r="D225" s="70"/>
      <c r="E225" s="69"/>
      <c r="F225" s="71"/>
      <c r="G225" s="71"/>
      <c r="H225" s="71"/>
      <c r="I225" s="72"/>
      <c r="J225" s="72"/>
      <c r="K225" s="72"/>
      <c r="L225" s="73"/>
      <c r="O225" s="186" t="str">
        <f t="shared" si="7"/>
        <v/>
      </c>
      <c r="P225" s="186" t="str">
        <f t="shared" si="6"/>
        <v/>
      </c>
      <c r="Q225" s="44"/>
    </row>
    <row r="226" spans="1:17" s="50" customFormat="1" ht="21" customHeight="1">
      <c r="A226" s="66"/>
      <c r="B226" s="68"/>
      <c r="C226" s="69"/>
      <c r="D226" s="70"/>
      <c r="E226" s="69"/>
      <c r="F226" s="71"/>
      <c r="G226" s="71"/>
      <c r="H226" s="71"/>
      <c r="I226" s="72"/>
      <c r="J226" s="72"/>
      <c r="K226" s="72"/>
      <c r="L226" s="73"/>
      <c r="O226" s="186" t="str">
        <f t="shared" si="7"/>
        <v/>
      </c>
      <c r="P226" s="186" t="str">
        <f t="shared" si="6"/>
        <v/>
      </c>
      <c r="Q226" s="44"/>
    </row>
    <row r="227" spans="1:17" s="50" customFormat="1" ht="21" customHeight="1">
      <c r="A227" s="66"/>
      <c r="B227" s="68"/>
      <c r="C227" s="69"/>
      <c r="D227" s="70"/>
      <c r="E227" s="69"/>
      <c r="F227" s="71"/>
      <c r="G227" s="71"/>
      <c r="H227" s="71"/>
      <c r="I227" s="72"/>
      <c r="J227" s="72"/>
      <c r="K227" s="72"/>
      <c r="L227" s="73"/>
      <c r="O227" s="186" t="str">
        <f t="shared" si="7"/>
        <v/>
      </c>
      <c r="P227" s="186" t="str">
        <f t="shared" si="6"/>
        <v/>
      </c>
      <c r="Q227" s="44"/>
    </row>
    <row r="228" spans="1:17" s="50" customFormat="1" ht="21" customHeight="1">
      <c r="A228" s="66"/>
      <c r="B228" s="68"/>
      <c r="C228" s="69"/>
      <c r="D228" s="70"/>
      <c r="E228" s="69"/>
      <c r="F228" s="71"/>
      <c r="G228" s="71"/>
      <c r="H228" s="71"/>
      <c r="I228" s="72"/>
      <c r="J228" s="72"/>
      <c r="K228" s="72"/>
      <c r="L228" s="73"/>
      <c r="O228" s="186" t="str">
        <f t="shared" si="7"/>
        <v/>
      </c>
      <c r="P228" s="186" t="str">
        <f t="shared" si="6"/>
        <v/>
      </c>
      <c r="Q228" s="44"/>
    </row>
    <row r="229" spans="1:17" s="50" customFormat="1" ht="21" customHeight="1">
      <c r="A229" s="66"/>
      <c r="B229" s="68"/>
      <c r="C229" s="69"/>
      <c r="D229" s="70"/>
      <c r="E229" s="69"/>
      <c r="F229" s="71"/>
      <c r="G229" s="71"/>
      <c r="H229" s="71"/>
      <c r="I229" s="72"/>
      <c r="J229" s="72"/>
      <c r="K229" s="72"/>
      <c r="L229" s="73"/>
      <c r="O229" s="186" t="str">
        <f t="shared" si="7"/>
        <v/>
      </c>
      <c r="P229" s="186" t="str">
        <f t="shared" si="6"/>
        <v/>
      </c>
      <c r="Q229" s="44"/>
    </row>
    <row r="230" spans="1:17" s="50" customFormat="1" ht="21" customHeight="1">
      <c r="A230" s="66"/>
      <c r="B230" s="68"/>
      <c r="C230" s="69"/>
      <c r="D230" s="70"/>
      <c r="E230" s="69"/>
      <c r="F230" s="71"/>
      <c r="G230" s="71"/>
      <c r="H230" s="71"/>
      <c r="I230" s="72"/>
      <c r="J230" s="72"/>
      <c r="K230" s="72"/>
      <c r="L230" s="73"/>
      <c r="O230" s="186" t="str">
        <f t="shared" si="7"/>
        <v/>
      </c>
      <c r="P230" s="186" t="str">
        <f t="shared" si="6"/>
        <v/>
      </c>
      <c r="Q230" s="44"/>
    </row>
    <row r="231" spans="1:17" s="50" customFormat="1" ht="21" customHeight="1">
      <c r="A231" s="66"/>
      <c r="B231" s="68"/>
      <c r="C231" s="69"/>
      <c r="D231" s="70"/>
      <c r="E231" s="69"/>
      <c r="F231" s="71"/>
      <c r="G231" s="71"/>
      <c r="H231" s="71"/>
      <c r="I231" s="72"/>
      <c r="J231" s="72"/>
      <c r="K231" s="72"/>
      <c r="L231" s="73"/>
      <c r="O231" s="186" t="str">
        <f t="shared" si="7"/>
        <v/>
      </c>
      <c r="P231" s="186" t="str">
        <f t="shared" ref="P231:P288" si="8">IF(COUNTA(A231:B231,D231,F231:H231)=0,"",IF(AND(A231&lt;&gt;"-",COUNTIF(区間名,A231)&gt;0,OR(AND(B231&lt;&gt;"",D231&gt;0,COUNTA(F231:H231)&gt;0),AND(OR(B231="未調査",B231="記録無し"),D231&lt;1,COUNTA(F231:H231)=0))),0,1))</f>
        <v/>
      </c>
      <c r="Q231" s="44"/>
    </row>
    <row r="232" spans="1:17" s="50" customFormat="1" ht="21" customHeight="1">
      <c r="A232" s="66"/>
      <c r="B232" s="68"/>
      <c r="C232" s="69"/>
      <c r="D232" s="70"/>
      <c r="E232" s="69"/>
      <c r="F232" s="71"/>
      <c r="G232" s="71"/>
      <c r="H232" s="71"/>
      <c r="I232" s="72"/>
      <c r="J232" s="72"/>
      <c r="K232" s="72"/>
      <c r="L232" s="73"/>
      <c r="O232" s="186" t="str">
        <f t="shared" ref="O232:O288" si="9">IF(OR($A232="",$A232="範囲外",$A232="-"),"",$A232)</f>
        <v/>
      </c>
      <c r="P232" s="186" t="str">
        <f t="shared" si="8"/>
        <v/>
      </c>
      <c r="Q232" s="44"/>
    </row>
    <row r="233" spans="1:17" s="50" customFormat="1" ht="21" customHeight="1">
      <c r="A233" s="66"/>
      <c r="B233" s="68"/>
      <c r="C233" s="69"/>
      <c r="D233" s="70"/>
      <c r="E233" s="69"/>
      <c r="F233" s="71"/>
      <c r="G233" s="71"/>
      <c r="H233" s="71"/>
      <c r="I233" s="72"/>
      <c r="J233" s="72"/>
      <c r="K233" s="72"/>
      <c r="L233" s="73"/>
      <c r="O233" s="186" t="str">
        <f t="shared" si="9"/>
        <v/>
      </c>
      <c r="P233" s="186" t="str">
        <f t="shared" si="8"/>
        <v/>
      </c>
      <c r="Q233" s="44"/>
    </row>
    <row r="234" spans="1:17" s="50" customFormat="1" ht="21" customHeight="1">
      <c r="A234" s="66"/>
      <c r="B234" s="68"/>
      <c r="C234" s="69"/>
      <c r="D234" s="70"/>
      <c r="E234" s="69"/>
      <c r="F234" s="71"/>
      <c r="G234" s="71"/>
      <c r="H234" s="71"/>
      <c r="I234" s="72"/>
      <c r="J234" s="72"/>
      <c r="K234" s="72"/>
      <c r="L234" s="73"/>
      <c r="O234" s="186" t="str">
        <f t="shared" si="9"/>
        <v/>
      </c>
      <c r="P234" s="186" t="str">
        <f t="shared" si="8"/>
        <v/>
      </c>
      <c r="Q234" s="44"/>
    </row>
    <row r="235" spans="1:17" s="50" customFormat="1" ht="21" customHeight="1">
      <c r="A235" s="66"/>
      <c r="B235" s="68"/>
      <c r="C235" s="69"/>
      <c r="D235" s="70"/>
      <c r="E235" s="69"/>
      <c r="F235" s="71"/>
      <c r="G235" s="71"/>
      <c r="H235" s="71"/>
      <c r="I235" s="72"/>
      <c r="J235" s="72"/>
      <c r="K235" s="72"/>
      <c r="L235" s="73"/>
      <c r="O235" s="186" t="str">
        <f t="shared" si="9"/>
        <v/>
      </c>
      <c r="P235" s="186" t="str">
        <f t="shared" si="8"/>
        <v/>
      </c>
      <c r="Q235" s="44"/>
    </row>
    <row r="236" spans="1:17" s="50" customFormat="1" ht="21" customHeight="1">
      <c r="A236" s="66"/>
      <c r="B236" s="68"/>
      <c r="C236" s="69"/>
      <c r="D236" s="70"/>
      <c r="E236" s="69"/>
      <c r="F236" s="71"/>
      <c r="G236" s="71"/>
      <c r="H236" s="71"/>
      <c r="I236" s="72"/>
      <c r="J236" s="72"/>
      <c r="K236" s="72"/>
      <c r="L236" s="73"/>
      <c r="O236" s="186" t="str">
        <f t="shared" si="9"/>
        <v/>
      </c>
      <c r="P236" s="186" t="str">
        <f t="shared" si="8"/>
        <v/>
      </c>
      <c r="Q236" s="44"/>
    </row>
    <row r="237" spans="1:17" s="50" customFormat="1" ht="21" customHeight="1">
      <c r="A237" s="66"/>
      <c r="B237" s="68"/>
      <c r="C237" s="69"/>
      <c r="D237" s="70"/>
      <c r="E237" s="69"/>
      <c r="F237" s="71"/>
      <c r="G237" s="71"/>
      <c r="H237" s="71"/>
      <c r="I237" s="72"/>
      <c r="J237" s="72"/>
      <c r="K237" s="72"/>
      <c r="L237" s="73"/>
      <c r="O237" s="186" t="str">
        <f t="shared" si="9"/>
        <v/>
      </c>
      <c r="P237" s="186" t="str">
        <f t="shared" si="8"/>
        <v/>
      </c>
      <c r="Q237" s="44"/>
    </row>
    <row r="238" spans="1:17" s="50" customFormat="1" ht="21" customHeight="1">
      <c r="A238" s="66"/>
      <c r="B238" s="68"/>
      <c r="C238" s="69"/>
      <c r="D238" s="70"/>
      <c r="E238" s="69"/>
      <c r="F238" s="71"/>
      <c r="G238" s="71"/>
      <c r="H238" s="71"/>
      <c r="I238" s="72"/>
      <c r="J238" s="72"/>
      <c r="K238" s="72"/>
      <c r="L238" s="73"/>
      <c r="O238" s="186" t="str">
        <f t="shared" si="9"/>
        <v/>
      </c>
      <c r="P238" s="186" t="str">
        <f t="shared" si="8"/>
        <v/>
      </c>
      <c r="Q238" s="44"/>
    </row>
    <row r="239" spans="1:17" s="50" customFormat="1" ht="21" customHeight="1">
      <c r="A239" s="66"/>
      <c r="B239" s="68"/>
      <c r="C239" s="69"/>
      <c r="D239" s="70"/>
      <c r="E239" s="69"/>
      <c r="F239" s="71"/>
      <c r="G239" s="71"/>
      <c r="H239" s="71"/>
      <c r="I239" s="72"/>
      <c r="J239" s="72"/>
      <c r="K239" s="72"/>
      <c r="L239" s="73"/>
      <c r="O239" s="186" t="str">
        <f t="shared" si="9"/>
        <v/>
      </c>
      <c r="P239" s="186" t="str">
        <f t="shared" si="8"/>
        <v/>
      </c>
      <c r="Q239" s="44"/>
    </row>
    <row r="240" spans="1:17" s="50" customFormat="1" ht="21" customHeight="1">
      <c r="A240" s="66"/>
      <c r="B240" s="68"/>
      <c r="C240" s="69"/>
      <c r="D240" s="70"/>
      <c r="E240" s="69"/>
      <c r="F240" s="71"/>
      <c r="G240" s="71"/>
      <c r="H240" s="71"/>
      <c r="I240" s="72"/>
      <c r="J240" s="72"/>
      <c r="K240" s="72"/>
      <c r="L240" s="73"/>
      <c r="O240" s="186" t="str">
        <f t="shared" si="9"/>
        <v/>
      </c>
      <c r="P240" s="186" t="str">
        <f t="shared" si="8"/>
        <v/>
      </c>
      <c r="Q240" s="44"/>
    </row>
    <row r="241" spans="1:17" s="50" customFormat="1" ht="21" customHeight="1">
      <c r="A241" s="66"/>
      <c r="B241" s="68"/>
      <c r="C241" s="69"/>
      <c r="D241" s="70"/>
      <c r="E241" s="69"/>
      <c r="F241" s="71"/>
      <c r="G241" s="71"/>
      <c r="H241" s="71"/>
      <c r="I241" s="72"/>
      <c r="J241" s="72"/>
      <c r="K241" s="72"/>
      <c r="L241" s="73"/>
      <c r="O241" s="186" t="str">
        <f t="shared" si="9"/>
        <v/>
      </c>
      <c r="P241" s="186" t="str">
        <f t="shared" si="8"/>
        <v/>
      </c>
      <c r="Q241" s="44"/>
    </row>
    <row r="242" spans="1:17" s="50" customFormat="1" ht="21" customHeight="1">
      <c r="A242" s="66"/>
      <c r="B242" s="68"/>
      <c r="C242" s="69"/>
      <c r="D242" s="70"/>
      <c r="E242" s="69"/>
      <c r="F242" s="71"/>
      <c r="G242" s="71"/>
      <c r="H242" s="71"/>
      <c r="I242" s="72"/>
      <c r="J242" s="72"/>
      <c r="K242" s="72"/>
      <c r="L242" s="73"/>
      <c r="O242" s="186" t="str">
        <f t="shared" si="9"/>
        <v/>
      </c>
      <c r="P242" s="186" t="str">
        <f t="shared" si="8"/>
        <v/>
      </c>
      <c r="Q242" s="44"/>
    </row>
    <row r="243" spans="1:17" s="50" customFormat="1" ht="21" customHeight="1">
      <c r="A243" s="66"/>
      <c r="B243" s="68"/>
      <c r="C243" s="69"/>
      <c r="D243" s="70"/>
      <c r="E243" s="69"/>
      <c r="F243" s="71"/>
      <c r="G243" s="71"/>
      <c r="H243" s="71"/>
      <c r="I243" s="72"/>
      <c r="J243" s="72"/>
      <c r="K243" s="72"/>
      <c r="L243" s="73"/>
      <c r="O243" s="186" t="str">
        <f t="shared" si="9"/>
        <v/>
      </c>
      <c r="P243" s="186" t="str">
        <f t="shared" si="8"/>
        <v/>
      </c>
      <c r="Q243" s="44"/>
    </row>
    <row r="244" spans="1:17" s="50" customFormat="1" ht="21" customHeight="1">
      <c r="A244" s="66"/>
      <c r="B244" s="68"/>
      <c r="C244" s="69"/>
      <c r="D244" s="70"/>
      <c r="E244" s="69"/>
      <c r="F244" s="71"/>
      <c r="G244" s="71"/>
      <c r="H244" s="71"/>
      <c r="I244" s="72"/>
      <c r="J244" s="72"/>
      <c r="K244" s="72"/>
      <c r="L244" s="73"/>
      <c r="O244" s="186" t="str">
        <f t="shared" si="9"/>
        <v/>
      </c>
      <c r="P244" s="186" t="str">
        <f t="shared" si="8"/>
        <v/>
      </c>
      <c r="Q244" s="44"/>
    </row>
    <row r="245" spans="1:17" s="50" customFormat="1" ht="21" customHeight="1">
      <c r="A245" s="66"/>
      <c r="B245" s="68"/>
      <c r="C245" s="69"/>
      <c r="D245" s="70"/>
      <c r="E245" s="69"/>
      <c r="F245" s="71"/>
      <c r="G245" s="71"/>
      <c r="H245" s="71"/>
      <c r="I245" s="72"/>
      <c r="J245" s="72"/>
      <c r="K245" s="72"/>
      <c r="L245" s="73"/>
      <c r="O245" s="186" t="str">
        <f t="shared" si="9"/>
        <v/>
      </c>
      <c r="P245" s="186" t="str">
        <f t="shared" si="8"/>
        <v/>
      </c>
      <c r="Q245" s="44"/>
    </row>
    <row r="246" spans="1:17" s="50" customFormat="1" ht="21" customHeight="1">
      <c r="A246" s="66"/>
      <c r="B246" s="68"/>
      <c r="C246" s="69"/>
      <c r="D246" s="70"/>
      <c r="E246" s="69"/>
      <c r="F246" s="71"/>
      <c r="G246" s="71"/>
      <c r="H246" s="71"/>
      <c r="I246" s="72"/>
      <c r="J246" s="72"/>
      <c r="K246" s="72"/>
      <c r="L246" s="73"/>
      <c r="O246" s="186" t="str">
        <f t="shared" si="9"/>
        <v/>
      </c>
      <c r="P246" s="186" t="str">
        <f t="shared" si="8"/>
        <v/>
      </c>
      <c r="Q246" s="44"/>
    </row>
    <row r="247" spans="1:17" s="50" customFormat="1" ht="21" customHeight="1">
      <c r="A247" s="66"/>
      <c r="B247" s="68"/>
      <c r="C247" s="69"/>
      <c r="D247" s="70"/>
      <c r="E247" s="69"/>
      <c r="F247" s="71"/>
      <c r="G247" s="71"/>
      <c r="H247" s="71"/>
      <c r="I247" s="72"/>
      <c r="J247" s="72"/>
      <c r="K247" s="72"/>
      <c r="L247" s="73"/>
      <c r="O247" s="186" t="str">
        <f t="shared" si="9"/>
        <v/>
      </c>
      <c r="P247" s="186" t="str">
        <f t="shared" si="8"/>
        <v/>
      </c>
      <c r="Q247" s="44"/>
    </row>
    <row r="248" spans="1:17" s="50" customFormat="1" ht="21" customHeight="1">
      <c r="A248" s="66"/>
      <c r="B248" s="68"/>
      <c r="C248" s="69"/>
      <c r="D248" s="70"/>
      <c r="E248" s="69"/>
      <c r="F248" s="71"/>
      <c r="G248" s="71"/>
      <c r="H248" s="71"/>
      <c r="I248" s="72"/>
      <c r="J248" s="72"/>
      <c r="K248" s="72"/>
      <c r="L248" s="73"/>
      <c r="O248" s="186" t="str">
        <f t="shared" si="9"/>
        <v/>
      </c>
      <c r="P248" s="186" t="str">
        <f t="shared" si="8"/>
        <v/>
      </c>
      <c r="Q248" s="44"/>
    </row>
    <row r="249" spans="1:17" s="50" customFormat="1" ht="21" customHeight="1">
      <c r="A249" s="66"/>
      <c r="B249" s="68"/>
      <c r="C249" s="69"/>
      <c r="D249" s="70"/>
      <c r="E249" s="69"/>
      <c r="F249" s="71"/>
      <c r="G249" s="71"/>
      <c r="H249" s="71"/>
      <c r="I249" s="72"/>
      <c r="J249" s="72"/>
      <c r="K249" s="72"/>
      <c r="L249" s="73"/>
      <c r="O249" s="186" t="str">
        <f t="shared" si="9"/>
        <v/>
      </c>
      <c r="P249" s="186" t="str">
        <f t="shared" si="8"/>
        <v/>
      </c>
      <c r="Q249" s="44"/>
    </row>
    <row r="250" spans="1:17" s="50" customFormat="1" ht="21" customHeight="1">
      <c r="A250" s="66"/>
      <c r="B250" s="68"/>
      <c r="C250" s="69"/>
      <c r="D250" s="70"/>
      <c r="E250" s="69"/>
      <c r="F250" s="71"/>
      <c r="G250" s="71"/>
      <c r="H250" s="71"/>
      <c r="I250" s="72"/>
      <c r="J250" s="72"/>
      <c r="K250" s="72"/>
      <c r="L250" s="73"/>
      <c r="O250" s="186" t="str">
        <f t="shared" si="9"/>
        <v/>
      </c>
      <c r="P250" s="186" t="str">
        <f t="shared" si="8"/>
        <v/>
      </c>
      <c r="Q250" s="44"/>
    </row>
    <row r="251" spans="1:17" s="50" customFormat="1" ht="21" customHeight="1">
      <c r="A251" s="66"/>
      <c r="B251" s="68"/>
      <c r="C251" s="69"/>
      <c r="D251" s="70"/>
      <c r="E251" s="69"/>
      <c r="F251" s="71"/>
      <c r="G251" s="71"/>
      <c r="H251" s="71"/>
      <c r="I251" s="72"/>
      <c r="J251" s="72"/>
      <c r="K251" s="72"/>
      <c r="L251" s="73"/>
      <c r="O251" s="186" t="str">
        <f t="shared" si="9"/>
        <v/>
      </c>
      <c r="P251" s="186" t="str">
        <f t="shared" si="8"/>
        <v/>
      </c>
      <c r="Q251" s="44"/>
    </row>
    <row r="252" spans="1:17" s="50" customFormat="1" ht="21" customHeight="1">
      <c r="A252" s="66"/>
      <c r="B252" s="68"/>
      <c r="C252" s="69"/>
      <c r="D252" s="70"/>
      <c r="E252" s="69"/>
      <c r="F252" s="71"/>
      <c r="G252" s="71"/>
      <c r="H252" s="71"/>
      <c r="I252" s="72"/>
      <c r="J252" s="72"/>
      <c r="K252" s="72"/>
      <c r="L252" s="73"/>
      <c r="O252" s="186" t="str">
        <f t="shared" si="9"/>
        <v/>
      </c>
      <c r="P252" s="186" t="str">
        <f t="shared" si="8"/>
        <v/>
      </c>
      <c r="Q252" s="44"/>
    </row>
    <row r="253" spans="1:17" s="50" customFormat="1" ht="21" customHeight="1">
      <c r="A253" s="66"/>
      <c r="B253" s="68"/>
      <c r="C253" s="69"/>
      <c r="D253" s="70"/>
      <c r="E253" s="69"/>
      <c r="F253" s="71"/>
      <c r="G253" s="71"/>
      <c r="H253" s="71"/>
      <c r="I253" s="72"/>
      <c r="J253" s="72"/>
      <c r="K253" s="72"/>
      <c r="L253" s="73"/>
      <c r="O253" s="186" t="str">
        <f t="shared" si="9"/>
        <v/>
      </c>
      <c r="P253" s="186" t="str">
        <f t="shared" si="8"/>
        <v/>
      </c>
      <c r="Q253" s="44"/>
    </row>
    <row r="254" spans="1:17" s="50" customFormat="1" ht="21" customHeight="1">
      <c r="A254" s="66"/>
      <c r="B254" s="68"/>
      <c r="C254" s="69"/>
      <c r="D254" s="70"/>
      <c r="E254" s="69"/>
      <c r="F254" s="71"/>
      <c r="G254" s="71"/>
      <c r="H254" s="71"/>
      <c r="I254" s="72"/>
      <c r="J254" s="72"/>
      <c r="K254" s="72"/>
      <c r="L254" s="73"/>
      <c r="O254" s="186" t="str">
        <f t="shared" si="9"/>
        <v/>
      </c>
      <c r="P254" s="186" t="str">
        <f t="shared" si="8"/>
        <v/>
      </c>
      <c r="Q254" s="44"/>
    </row>
    <row r="255" spans="1:17" s="50" customFormat="1" ht="21" customHeight="1">
      <c r="A255" s="66"/>
      <c r="B255" s="68"/>
      <c r="C255" s="69"/>
      <c r="D255" s="70"/>
      <c r="E255" s="69"/>
      <c r="F255" s="71"/>
      <c r="G255" s="71"/>
      <c r="H255" s="71"/>
      <c r="I255" s="72"/>
      <c r="J255" s="72"/>
      <c r="K255" s="72"/>
      <c r="L255" s="73"/>
      <c r="O255" s="186" t="str">
        <f t="shared" si="9"/>
        <v/>
      </c>
      <c r="P255" s="186" t="str">
        <f t="shared" si="8"/>
        <v/>
      </c>
      <c r="Q255" s="44"/>
    </row>
    <row r="256" spans="1:17" s="50" customFormat="1" ht="21" customHeight="1">
      <c r="A256" s="66"/>
      <c r="B256" s="68"/>
      <c r="C256" s="69"/>
      <c r="D256" s="70"/>
      <c r="E256" s="69"/>
      <c r="F256" s="71"/>
      <c r="G256" s="71"/>
      <c r="H256" s="71"/>
      <c r="I256" s="72"/>
      <c r="J256" s="72"/>
      <c r="K256" s="72"/>
      <c r="L256" s="73"/>
      <c r="O256" s="186" t="str">
        <f t="shared" si="9"/>
        <v/>
      </c>
      <c r="P256" s="186" t="str">
        <f t="shared" si="8"/>
        <v/>
      </c>
      <c r="Q256" s="44"/>
    </row>
    <row r="257" spans="1:17" s="50" customFormat="1" ht="21" customHeight="1">
      <c r="A257" s="66"/>
      <c r="B257" s="68"/>
      <c r="C257" s="69"/>
      <c r="D257" s="70"/>
      <c r="E257" s="69"/>
      <c r="F257" s="71"/>
      <c r="G257" s="71"/>
      <c r="H257" s="71"/>
      <c r="I257" s="72"/>
      <c r="J257" s="72"/>
      <c r="K257" s="72"/>
      <c r="L257" s="73"/>
      <c r="O257" s="186" t="str">
        <f t="shared" si="9"/>
        <v/>
      </c>
      <c r="P257" s="186" t="str">
        <f t="shared" si="8"/>
        <v/>
      </c>
      <c r="Q257" s="44"/>
    </row>
    <row r="258" spans="1:17" s="50" customFormat="1" ht="21" customHeight="1">
      <c r="A258" s="66"/>
      <c r="B258" s="68"/>
      <c r="C258" s="69"/>
      <c r="D258" s="70"/>
      <c r="E258" s="69"/>
      <c r="F258" s="71"/>
      <c r="G258" s="71"/>
      <c r="H258" s="71"/>
      <c r="I258" s="72"/>
      <c r="J258" s="72"/>
      <c r="K258" s="72"/>
      <c r="L258" s="73"/>
      <c r="O258" s="186" t="str">
        <f t="shared" si="9"/>
        <v/>
      </c>
      <c r="P258" s="186" t="str">
        <f t="shared" si="8"/>
        <v/>
      </c>
      <c r="Q258" s="44"/>
    </row>
    <row r="259" spans="1:17" s="50" customFormat="1" ht="21" customHeight="1">
      <c r="A259" s="66"/>
      <c r="B259" s="68"/>
      <c r="C259" s="69"/>
      <c r="D259" s="70"/>
      <c r="E259" s="69"/>
      <c r="F259" s="71"/>
      <c r="G259" s="71"/>
      <c r="H259" s="71"/>
      <c r="I259" s="72"/>
      <c r="J259" s="72"/>
      <c r="K259" s="72"/>
      <c r="L259" s="73"/>
      <c r="O259" s="186" t="str">
        <f t="shared" si="9"/>
        <v/>
      </c>
      <c r="P259" s="186" t="str">
        <f t="shared" si="8"/>
        <v/>
      </c>
      <c r="Q259" s="44"/>
    </row>
    <row r="260" spans="1:17" s="50" customFormat="1" ht="21" customHeight="1">
      <c r="A260" s="66"/>
      <c r="B260" s="68"/>
      <c r="C260" s="69"/>
      <c r="D260" s="70"/>
      <c r="E260" s="69"/>
      <c r="F260" s="71"/>
      <c r="G260" s="71"/>
      <c r="H260" s="71"/>
      <c r="I260" s="72"/>
      <c r="J260" s="72"/>
      <c r="K260" s="72"/>
      <c r="L260" s="73"/>
      <c r="O260" s="186" t="str">
        <f t="shared" si="9"/>
        <v/>
      </c>
      <c r="P260" s="186" t="str">
        <f t="shared" si="8"/>
        <v/>
      </c>
      <c r="Q260" s="44"/>
    </row>
    <row r="261" spans="1:17" s="50" customFormat="1" ht="21" customHeight="1">
      <c r="A261" s="66"/>
      <c r="B261" s="68"/>
      <c r="C261" s="69"/>
      <c r="D261" s="70"/>
      <c r="E261" s="69"/>
      <c r="F261" s="71"/>
      <c r="G261" s="71"/>
      <c r="H261" s="71"/>
      <c r="I261" s="72"/>
      <c r="J261" s="72"/>
      <c r="K261" s="72"/>
      <c r="L261" s="73"/>
      <c r="O261" s="186" t="str">
        <f t="shared" si="9"/>
        <v/>
      </c>
      <c r="P261" s="186" t="str">
        <f t="shared" si="8"/>
        <v/>
      </c>
      <c r="Q261" s="44"/>
    </row>
    <row r="262" spans="1:17" s="50" customFormat="1" ht="21" customHeight="1">
      <c r="A262" s="66"/>
      <c r="B262" s="68"/>
      <c r="C262" s="69"/>
      <c r="D262" s="70"/>
      <c r="E262" s="69"/>
      <c r="F262" s="71"/>
      <c r="G262" s="71"/>
      <c r="H262" s="71"/>
      <c r="I262" s="72"/>
      <c r="J262" s="72"/>
      <c r="K262" s="72"/>
      <c r="L262" s="73"/>
      <c r="O262" s="186" t="str">
        <f t="shared" si="9"/>
        <v/>
      </c>
      <c r="P262" s="186" t="str">
        <f t="shared" si="8"/>
        <v/>
      </c>
      <c r="Q262" s="44"/>
    </row>
    <row r="263" spans="1:17" s="50" customFormat="1" ht="21" customHeight="1">
      <c r="A263" s="66"/>
      <c r="B263" s="68"/>
      <c r="C263" s="69"/>
      <c r="D263" s="70"/>
      <c r="E263" s="69"/>
      <c r="F263" s="71"/>
      <c r="G263" s="71"/>
      <c r="H263" s="71"/>
      <c r="I263" s="72"/>
      <c r="J263" s="72"/>
      <c r="K263" s="72"/>
      <c r="L263" s="73"/>
      <c r="O263" s="186" t="str">
        <f t="shared" si="9"/>
        <v/>
      </c>
      <c r="P263" s="186" t="str">
        <f t="shared" si="8"/>
        <v/>
      </c>
      <c r="Q263" s="44"/>
    </row>
    <row r="264" spans="1:17" s="50" customFormat="1" ht="21" customHeight="1">
      <c r="A264" s="66"/>
      <c r="B264" s="68"/>
      <c r="C264" s="69"/>
      <c r="D264" s="70"/>
      <c r="E264" s="69"/>
      <c r="F264" s="71"/>
      <c r="G264" s="71"/>
      <c r="H264" s="71"/>
      <c r="I264" s="72"/>
      <c r="J264" s="72"/>
      <c r="K264" s="72"/>
      <c r="L264" s="73"/>
      <c r="O264" s="186" t="str">
        <f t="shared" si="9"/>
        <v/>
      </c>
      <c r="P264" s="186" t="str">
        <f t="shared" si="8"/>
        <v/>
      </c>
      <c r="Q264" s="44"/>
    </row>
    <row r="265" spans="1:17" s="50" customFormat="1" ht="21" customHeight="1">
      <c r="A265" s="66"/>
      <c r="B265" s="68"/>
      <c r="C265" s="69"/>
      <c r="D265" s="70"/>
      <c r="E265" s="69"/>
      <c r="F265" s="71"/>
      <c r="G265" s="71"/>
      <c r="H265" s="71"/>
      <c r="I265" s="72"/>
      <c r="J265" s="72"/>
      <c r="K265" s="72"/>
      <c r="L265" s="73"/>
      <c r="O265" s="186" t="str">
        <f t="shared" si="9"/>
        <v/>
      </c>
      <c r="P265" s="186" t="str">
        <f t="shared" si="8"/>
        <v/>
      </c>
      <c r="Q265" s="44"/>
    </row>
    <row r="266" spans="1:17" s="50" customFormat="1" ht="21" customHeight="1">
      <c r="A266" s="66"/>
      <c r="B266" s="68"/>
      <c r="C266" s="69"/>
      <c r="D266" s="70"/>
      <c r="E266" s="69"/>
      <c r="F266" s="71"/>
      <c r="G266" s="71"/>
      <c r="H266" s="71"/>
      <c r="I266" s="72"/>
      <c r="J266" s="72"/>
      <c r="K266" s="72"/>
      <c r="L266" s="73"/>
      <c r="O266" s="186" t="str">
        <f t="shared" si="9"/>
        <v/>
      </c>
      <c r="P266" s="186" t="str">
        <f t="shared" si="8"/>
        <v/>
      </c>
      <c r="Q266" s="44"/>
    </row>
    <row r="267" spans="1:17" s="50" customFormat="1" ht="21" customHeight="1">
      <c r="A267" s="66"/>
      <c r="B267" s="68"/>
      <c r="C267" s="69"/>
      <c r="D267" s="70"/>
      <c r="E267" s="69"/>
      <c r="F267" s="71"/>
      <c r="G267" s="71"/>
      <c r="H267" s="71"/>
      <c r="I267" s="72"/>
      <c r="J267" s="72"/>
      <c r="K267" s="72"/>
      <c r="L267" s="73"/>
      <c r="O267" s="186" t="str">
        <f t="shared" si="9"/>
        <v/>
      </c>
      <c r="P267" s="186" t="str">
        <f t="shared" si="8"/>
        <v/>
      </c>
      <c r="Q267" s="44"/>
    </row>
    <row r="268" spans="1:17" s="50" customFormat="1" ht="21" customHeight="1">
      <c r="A268" s="66"/>
      <c r="B268" s="68"/>
      <c r="C268" s="69"/>
      <c r="D268" s="70"/>
      <c r="E268" s="69"/>
      <c r="F268" s="71"/>
      <c r="G268" s="71"/>
      <c r="H268" s="71"/>
      <c r="I268" s="72"/>
      <c r="J268" s="72"/>
      <c r="K268" s="72"/>
      <c r="L268" s="73"/>
      <c r="O268" s="186" t="str">
        <f t="shared" si="9"/>
        <v/>
      </c>
      <c r="P268" s="186" t="str">
        <f t="shared" si="8"/>
        <v/>
      </c>
      <c r="Q268" s="44"/>
    </row>
    <row r="269" spans="1:17" s="50" customFormat="1" ht="21" customHeight="1">
      <c r="A269" s="66"/>
      <c r="B269" s="68"/>
      <c r="C269" s="69"/>
      <c r="D269" s="70"/>
      <c r="E269" s="69"/>
      <c r="F269" s="71"/>
      <c r="G269" s="71"/>
      <c r="H269" s="71"/>
      <c r="I269" s="72"/>
      <c r="J269" s="72"/>
      <c r="K269" s="72"/>
      <c r="L269" s="73"/>
      <c r="O269" s="186" t="str">
        <f t="shared" si="9"/>
        <v/>
      </c>
      <c r="P269" s="186" t="str">
        <f t="shared" si="8"/>
        <v/>
      </c>
      <c r="Q269" s="44"/>
    </row>
    <row r="270" spans="1:17" s="50" customFormat="1" ht="21" customHeight="1">
      <c r="A270" s="66"/>
      <c r="B270" s="68"/>
      <c r="C270" s="69"/>
      <c r="D270" s="70"/>
      <c r="E270" s="69"/>
      <c r="F270" s="71"/>
      <c r="G270" s="71"/>
      <c r="H270" s="71"/>
      <c r="I270" s="72"/>
      <c r="J270" s="72"/>
      <c r="K270" s="72"/>
      <c r="L270" s="73"/>
      <c r="O270" s="186" t="str">
        <f t="shared" si="9"/>
        <v/>
      </c>
      <c r="P270" s="186" t="str">
        <f t="shared" si="8"/>
        <v/>
      </c>
      <c r="Q270" s="44"/>
    </row>
    <row r="271" spans="1:17" s="50" customFormat="1" ht="21" customHeight="1">
      <c r="A271" s="66"/>
      <c r="B271" s="68"/>
      <c r="C271" s="69"/>
      <c r="D271" s="70"/>
      <c r="E271" s="69"/>
      <c r="F271" s="71"/>
      <c r="G271" s="71"/>
      <c r="H271" s="71"/>
      <c r="I271" s="72"/>
      <c r="J271" s="72"/>
      <c r="K271" s="72"/>
      <c r="L271" s="73"/>
      <c r="O271" s="186" t="str">
        <f t="shared" si="9"/>
        <v/>
      </c>
      <c r="P271" s="186" t="str">
        <f t="shared" si="8"/>
        <v/>
      </c>
      <c r="Q271" s="44"/>
    </row>
    <row r="272" spans="1:17" s="50" customFormat="1" ht="21" customHeight="1">
      <c r="A272" s="66"/>
      <c r="B272" s="68"/>
      <c r="C272" s="69"/>
      <c r="D272" s="70"/>
      <c r="E272" s="69"/>
      <c r="F272" s="71"/>
      <c r="G272" s="71"/>
      <c r="H272" s="71"/>
      <c r="I272" s="72"/>
      <c r="J272" s="72"/>
      <c r="K272" s="72"/>
      <c r="L272" s="73"/>
      <c r="O272" s="186" t="str">
        <f t="shared" si="9"/>
        <v/>
      </c>
      <c r="P272" s="186" t="str">
        <f t="shared" si="8"/>
        <v/>
      </c>
      <c r="Q272" s="44"/>
    </row>
    <row r="273" spans="1:17" s="50" customFormat="1" ht="21" customHeight="1">
      <c r="A273" s="66"/>
      <c r="B273" s="68"/>
      <c r="C273" s="69"/>
      <c r="D273" s="70"/>
      <c r="E273" s="69"/>
      <c r="F273" s="71"/>
      <c r="G273" s="71"/>
      <c r="H273" s="71"/>
      <c r="I273" s="72"/>
      <c r="J273" s="72"/>
      <c r="K273" s="72"/>
      <c r="L273" s="73"/>
      <c r="O273" s="186" t="str">
        <f t="shared" si="9"/>
        <v/>
      </c>
      <c r="P273" s="186" t="str">
        <f t="shared" si="8"/>
        <v/>
      </c>
      <c r="Q273" s="44"/>
    </row>
    <row r="274" spans="1:17" s="50" customFormat="1" ht="21" customHeight="1">
      <c r="A274" s="66"/>
      <c r="B274" s="68"/>
      <c r="C274" s="69"/>
      <c r="D274" s="70"/>
      <c r="E274" s="69"/>
      <c r="F274" s="71"/>
      <c r="G274" s="71"/>
      <c r="H274" s="71"/>
      <c r="I274" s="72"/>
      <c r="J274" s="72"/>
      <c r="K274" s="72"/>
      <c r="L274" s="73"/>
      <c r="O274" s="186" t="str">
        <f t="shared" si="9"/>
        <v/>
      </c>
      <c r="P274" s="186" t="str">
        <f t="shared" si="8"/>
        <v/>
      </c>
      <c r="Q274" s="44"/>
    </row>
    <row r="275" spans="1:17" s="50" customFormat="1" ht="21" customHeight="1">
      <c r="A275" s="66"/>
      <c r="B275" s="68"/>
      <c r="C275" s="69"/>
      <c r="D275" s="70"/>
      <c r="E275" s="69"/>
      <c r="F275" s="71"/>
      <c r="G275" s="71"/>
      <c r="H275" s="71"/>
      <c r="I275" s="72"/>
      <c r="J275" s="72"/>
      <c r="K275" s="72"/>
      <c r="L275" s="73"/>
      <c r="O275" s="186" t="str">
        <f t="shared" si="9"/>
        <v/>
      </c>
      <c r="P275" s="186" t="str">
        <f t="shared" si="8"/>
        <v/>
      </c>
      <c r="Q275" s="44"/>
    </row>
    <row r="276" spans="1:17" s="50" customFormat="1" ht="21" customHeight="1">
      <c r="A276" s="66"/>
      <c r="B276" s="68"/>
      <c r="C276" s="69"/>
      <c r="D276" s="70"/>
      <c r="E276" s="69"/>
      <c r="F276" s="71"/>
      <c r="G276" s="71"/>
      <c r="H276" s="71"/>
      <c r="I276" s="72"/>
      <c r="J276" s="72"/>
      <c r="K276" s="72"/>
      <c r="L276" s="73"/>
      <c r="O276" s="186" t="str">
        <f t="shared" si="9"/>
        <v/>
      </c>
      <c r="P276" s="186" t="str">
        <f t="shared" si="8"/>
        <v/>
      </c>
      <c r="Q276" s="44"/>
    </row>
    <row r="277" spans="1:17" s="50" customFormat="1" ht="21" customHeight="1">
      <c r="A277" s="66"/>
      <c r="B277" s="68"/>
      <c r="C277" s="69"/>
      <c r="D277" s="70"/>
      <c r="E277" s="69"/>
      <c r="F277" s="71"/>
      <c r="G277" s="71"/>
      <c r="H277" s="71"/>
      <c r="I277" s="72"/>
      <c r="J277" s="72"/>
      <c r="K277" s="72"/>
      <c r="L277" s="73"/>
      <c r="O277" s="186" t="str">
        <f t="shared" si="9"/>
        <v/>
      </c>
      <c r="P277" s="186" t="str">
        <f t="shared" si="8"/>
        <v/>
      </c>
      <c r="Q277" s="44"/>
    </row>
    <row r="278" spans="1:17" s="50" customFormat="1" ht="21" customHeight="1">
      <c r="A278" s="66"/>
      <c r="B278" s="68"/>
      <c r="C278" s="69"/>
      <c r="D278" s="70"/>
      <c r="E278" s="69"/>
      <c r="F278" s="71"/>
      <c r="G278" s="71"/>
      <c r="H278" s="71"/>
      <c r="I278" s="72"/>
      <c r="J278" s="72"/>
      <c r="K278" s="72"/>
      <c r="L278" s="73"/>
      <c r="O278" s="186" t="str">
        <f t="shared" si="9"/>
        <v/>
      </c>
      <c r="P278" s="186" t="str">
        <f t="shared" si="8"/>
        <v/>
      </c>
      <c r="Q278" s="44"/>
    </row>
    <row r="279" spans="1:17" s="50" customFormat="1" ht="21" customHeight="1">
      <c r="A279" s="66"/>
      <c r="B279" s="68"/>
      <c r="C279" s="69"/>
      <c r="D279" s="70"/>
      <c r="E279" s="69"/>
      <c r="F279" s="71"/>
      <c r="G279" s="71"/>
      <c r="H279" s="71"/>
      <c r="I279" s="72"/>
      <c r="J279" s="72"/>
      <c r="K279" s="72"/>
      <c r="L279" s="73"/>
      <c r="O279" s="186" t="str">
        <f t="shared" si="9"/>
        <v/>
      </c>
      <c r="P279" s="186" t="str">
        <f t="shared" si="8"/>
        <v/>
      </c>
      <c r="Q279" s="44"/>
    </row>
    <row r="280" spans="1:17" s="50" customFormat="1" ht="21" customHeight="1">
      <c r="A280" s="66"/>
      <c r="B280" s="68"/>
      <c r="C280" s="69"/>
      <c r="D280" s="70"/>
      <c r="E280" s="69"/>
      <c r="F280" s="71"/>
      <c r="G280" s="71"/>
      <c r="H280" s="71"/>
      <c r="I280" s="72"/>
      <c r="J280" s="72"/>
      <c r="K280" s="72"/>
      <c r="L280" s="73"/>
      <c r="O280" s="186" t="str">
        <f t="shared" si="9"/>
        <v/>
      </c>
      <c r="P280" s="186" t="str">
        <f t="shared" si="8"/>
        <v/>
      </c>
      <c r="Q280" s="44"/>
    </row>
    <row r="281" spans="1:17" s="50" customFormat="1" ht="21" customHeight="1">
      <c r="A281" s="66"/>
      <c r="B281" s="68"/>
      <c r="C281" s="69"/>
      <c r="D281" s="70"/>
      <c r="E281" s="69"/>
      <c r="F281" s="71"/>
      <c r="G281" s="71"/>
      <c r="H281" s="71"/>
      <c r="I281" s="72"/>
      <c r="J281" s="72"/>
      <c r="K281" s="72"/>
      <c r="L281" s="73"/>
      <c r="O281" s="186" t="str">
        <f t="shared" si="9"/>
        <v/>
      </c>
      <c r="P281" s="186" t="str">
        <f t="shared" si="8"/>
        <v/>
      </c>
      <c r="Q281" s="44"/>
    </row>
    <row r="282" spans="1:17" s="50" customFormat="1" ht="21" customHeight="1">
      <c r="A282" s="66"/>
      <c r="B282" s="68"/>
      <c r="C282" s="69"/>
      <c r="D282" s="70"/>
      <c r="E282" s="69"/>
      <c r="F282" s="71"/>
      <c r="G282" s="71"/>
      <c r="H282" s="71"/>
      <c r="I282" s="72"/>
      <c r="J282" s="72"/>
      <c r="K282" s="72"/>
      <c r="L282" s="73"/>
      <c r="O282" s="186" t="str">
        <f t="shared" si="9"/>
        <v/>
      </c>
      <c r="P282" s="186" t="str">
        <f t="shared" si="8"/>
        <v/>
      </c>
      <c r="Q282" s="44"/>
    </row>
    <row r="283" spans="1:17" s="50" customFormat="1" ht="21" customHeight="1">
      <c r="A283" s="66"/>
      <c r="B283" s="68"/>
      <c r="C283" s="69"/>
      <c r="D283" s="70"/>
      <c r="E283" s="69"/>
      <c r="F283" s="71"/>
      <c r="G283" s="71"/>
      <c r="H283" s="71"/>
      <c r="I283" s="72"/>
      <c r="J283" s="72"/>
      <c r="K283" s="72"/>
      <c r="L283" s="73"/>
      <c r="O283" s="186" t="str">
        <f t="shared" si="9"/>
        <v/>
      </c>
      <c r="P283" s="186" t="str">
        <f t="shared" si="8"/>
        <v/>
      </c>
      <c r="Q283" s="44"/>
    </row>
    <row r="284" spans="1:17" s="50" customFormat="1" ht="21" customHeight="1">
      <c r="A284" s="66"/>
      <c r="B284" s="68"/>
      <c r="C284" s="69"/>
      <c r="D284" s="70"/>
      <c r="E284" s="69"/>
      <c r="F284" s="71"/>
      <c r="G284" s="71"/>
      <c r="H284" s="71"/>
      <c r="I284" s="72"/>
      <c r="J284" s="72"/>
      <c r="K284" s="72"/>
      <c r="L284" s="73"/>
      <c r="O284" s="186" t="str">
        <f t="shared" si="9"/>
        <v/>
      </c>
      <c r="P284" s="186" t="str">
        <f t="shared" si="8"/>
        <v/>
      </c>
      <c r="Q284" s="44"/>
    </row>
    <row r="285" spans="1:17" s="50" customFormat="1" ht="21" customHeight="1">
      <c r="A285" s="66"/>
      <c r="B285" s="68"/>
      <c r="C285" s="69"/>
      <c r="D285" s="70"/>
      <c r="E285" s="69"/>
      <c r="F285" s="71"/>
      <c r="G285" s="71"/>
      <c r="H285" s="71"/>
      <c r="I285" s="72"/>
      <c r="J285" s="72"/>
      <c r="K285" s="72"/>
      <c r="L285" s="73"/>
      <c r="O285" s="186" t="str">
        <f t="shared" si="9"/>
        <v/>
      </c>
      <c r="P285" s="186" t="str">
        <f t="shared" si="8"/>
        <v/>
      </c>
      <c r="Q285" s="44"/>
    </row>
    <row r="286" spans="1:17" s="50" customFormat="1" ht="21" customHeight="1">
      <c r="A286" s="66"/>
      <c r="B286" s="68"/>
      <c r="C286" s="69"/>
      <c r="D286" s="70"/>
      <c r="E286" s="69"/>
      <c r="F286" s="71"/>
      <c r="G286" s="71"/>
      <c r="H286" s="71"/>
      <c r="I286" s="72"/>
      <c r="J286" s="72"/>
      <c r="K286" s="72"/>
      <c r="L286" s="73"/>
      <c r="O286" s="186" t="str">
        <f t="shared" si="9"/>
        <v/>
      </c>
      <c r="P286" s="186" t="str">
        <f t="shared" si="8"/>
        <v/>
      </c>
      <c r="Q286" s="44"/>
    </row>
    <row r="287" spans="1:17" s="50" customFormat="1" ht="21" customHeight="1">
      <c r="A287" s="66"/>
      <c r="B287" s="68"/>
      <c r="C287" s="69"/>
      <c r="D287" s="70"/>
      <c r="E287" s="69"/>
      <c r="F287" s="71"/>
      <c r="G287" s="71"/>
      <c r="H287" s="71"/>
      <c r="I287" s="72"/>
      <c r="J287" s="72"/>
      <c r="K287" s="72"/>
      <c r="L287" s="73"/>
      <c r="O287" s="186" t="str">
        <f t="shared" si="9"/>
        <v/>
      </c>
      <c r="P287" s="186" t="str">
        <f t="shared" si="8"/>
        <v/>
      </c>
      <c r="Q287" s="44"/>
    </row>
    <row r="288" spans="1:17" s="50" customFormat="1" ht="21" customHeight="1">
      <c r="A288" s="66"/>
      <c r="B288" s="68"/>
      <c r="C288" s="69"/>
      <c r="D288" s="70"/>
      <c r="E288" s="69"/>
      <c r="F288" s="71"/>
      <c r="G288" s="71"/>
      <c r="H288" s="71"/>
      <c r="I288" s="72"/>
      <c r="J288" s="72"/>
      <c r="K288" s="72"/>
      <c r="L288" s="73"/>
      <c r="O288" s="186" t="str">
        <f t="shared" si="9"/>
        <v/>
      </c>
      <c r="P288" s="186" t="str">
        <f t="shared" si="8"/>
        <v/>
      </c>
      <c r="Q288" s="44"/>
    </row>
  </sheetData>
  <sheetProtection sheet="1" formatCells="0" formatColumns="0" formatRows="0" insertHyperlinks="0" deleteRows="0" sort="0" autoFilter="0" pivotTables="0"/>
  <mergeCells count="66">
    <mergeCell ref="A18:B18"/>
    <mergeCell ref="J2:J3"/>
    <mergeCell ref="J4:N4"/>
    <mergeCell ref="A5:B5"/>
    <mergeCell ref="B7:K7"/>
    <mergeCell ref="B17:L17"/>
    <mergeCell ref="C19:D19"/>
    <mergeCell ref="E19:F19"/>
    <mergeCell ref="H19:L19"/>
    <mergeCell ref="C20:D20"/>
    <mergeCell ref="E20:F20"/>
    <mergeCell ref="H20:L20"/>
    <mergeCell ref="C21:D21"/>
    <mergeCell ref="E21:F21"/>
    <mergeCell ref="H21:L21"/>
    <mergeCell ref="C22:D22"/>
    <mergeCell ref="E22:F22"/>
    <mergeCell ref="H22:L22"/>
    <mergeCell ref="C23:D23"/>
    <mergeCell ref="E23:F23"/>
    <mergeCell ref="H23:L23"/>
    <mergeCell ref="C24:D24"/>
    <mergeCell ref="E24:F24"/>
    <mergeCell ref="H24:L24"/>
    <mergeCell ref="C25:D25"/>
    <mergeCell ref="E25:F25"/>
    <mergeCell ref="H25:L25"/>
    <mergeCell ref="C26:D26"/>
    <mergeCell ref="E26:F26"/>
    <mergeCell ref="H26:L26"/>
    <mergeCell ref="C27:D27"/>
    <mergeCell ref="E27:F27"/>
    <mergeCell ref="H27:L27"/>
    <mergeCell ref="C28:D28"/>
    <mergeCell ref="E28:F28"/>
    <mergeCell ref="H28:L28"/>
    <mergeCell ref="C29:D29"/>
    <mergeCell ref="E29:F29"/>
    <mergeCell ref="H29:L29"/>
    <mergeCell ref="C30:D30"/>
    <mergeCell ref="E30:F30"/>
    <mergeCell ref="H30:L30"/>
    <mergeCell ref="C31:D31"/>
    <mergeCell ref="E31:F31"/>
    <mergeCell ref="H31:L31"/>
    <mergeCell ref="C32:D32"/>
    <mergeCell ref="E32:F32"/>
    <mergeCell ref="H32:L32"/>
    <mergeCell ref="C33:D33"/>
    <mergeCell ref="E33:F33"/>
    <mergeCell ref="H33:L33"/>
    <mergeCell ref="C34:D34"/>
    <mergeCell ref="E34:F34"/>
    <mergeCell ref="H34:L34"/>
    <mergeCell ref="K37:K38"/>
    <mergeCell ref="L37:L38"/>
    <mergeCell ref="A36:B36"/>
    <mergeCell ref="F36:K36"/>
    <mergeCell ref="A37:A38"/>
    <mergeCell ref="B37:B38"/>
    <mergeCell ref="C37:C38"/>
    <mergeCell ref="D37:D38"/>
    <mergeCell ref="E37:E38"/>
    <mergeCell ref="F37:H37"/>
    <mergeCell ref="I37:I38"/>
    <mergeCell ref="J37:J38"/>
  </mergeCells>
  <phoneticPr fontId="3"/>
  <conditionalFormatting sqref="A20:A34 H20:L34 C20:F34 A39:L288">
    <cfRule type="expression" dxfId="40" priority="25">
      <formula>MOD(ROW(),2)=1</formula>
    </cfRule>
  </conditionalFormatting>
  <conditionalFormatting sqref="B39:B288">
    <cfRule type="expression" dxfId="39" priority="21">
      <formula>AND($B39&lt;&gt;"",$B39&lt;&gt;種名リスト)</formula>
    </cfRule>
    <cfRule type="expression" dxfId="38" priority="22">
      <formula>OR(AND(COUNTA($A40:$L40)&gt;0,$B39=""),AND(COUNTA($D39:$L39)&gt;0,$B39=""))</formula>
    </cfRule>
  </conditionalFormatting>
  <conditionalFormatting sqref="B15">
    <cfRule type="expression" dxfId="37" priority="13">
      <formula>AND(COUNTA($A$20:$A$34,$A$39)&gt;0,$B$15="")</formula>
    </cfRule>
  </conditionalFormatting>
  <conditionalFormatting sqref="A20:A33">
    <cfRule type="expression" dxfId="36" priority="15">
      <formula>AND(OR($A21&lt;&gt;"",$C20&lt;&gt;"",$E20&lt;&gt;""),$A20="")</formula>
    </cfRule>
  </conditionalFormatting>
  <conditionalFormatting sqref="D39:D288">
    <cfRule type="expression" dxfId="35" priority="23">
      <formula>OR(AND(COUNTA($A40:$L40)&gt;0,$D39=""),AND(COUNTA($F39:$L39)&gt;0,$D39=""))</formula>
    </cfRule>
  </conditionalFormatting>
  <conditionalFormatting sqref="F39:H288">
    <cfRule type="expression" dxfId="34" priority="24">
      <formula>AND(COUNTA($A40:$L40)&gt;0,COUNTA($F39:$H39)=0)</formula>
    </cfRule>
  </conditionalFormatting>
  <conditionalFormatting sqref="C20:C33">
    <cfRule type="expression" dxfId="33" priority="16">
      <formula>AND(OR($A21&lt;&gt;"",$E20&lt;&gt;"",AND($A20&lt;&gt;"",$A$39&lt;&gt;"")),$C20="")</formula>
    </cfRule>
  </conditionalFormatting>
  <conditionalFormatting sqref="E20:E33">
    <cfRule type="expression" dxfId="32" priority="17">
      <formula>AND(OR($A21&lt;&gt;"",AND($A20&lt;&gt;"",$A$39&lt;&gt;"")),$E20="")</formula>
    </cfRule>
  </conditionalFormatting>
  <conditionalFormatting sqref="A20:A34 A39:A288">
    <cfRule type="expression" dxfId="31" priority="14">
      <formula>OR($A20="-",AND($A20&lt;&gt;区間名,$A20&lt;&gt;""))</formula>
    </cfRule>
  </conditionalFormatting>
  <conditionalFormatting sqref="G20:G34">
    <cfRule type="cellIs" dxfId="30" priority="18" operator="lessThan">
      <formula>0</formula>
    </cfRule>
  </conditionalFormatting>
  <conditionalFormatting sqref="C39:K288">
    <cfRule type="expression" dxfId="29" priority="19">
      <formula>AND($A39&lt;&gt;"",OR($B39="未調査",$B39="記録無し"))</formula>
    </cfRule>
  </conditionalFormatting>
  <conditionalFormatting sqref="A39:A288">
    <cfRule type="expression" dxfId="28" priority="20">
      <formula>OR(AND(COUNTA($A40:$L40)&gt;0,$A39=""),AND(COUNTA($B39,$D39,$F39:$H39)&gt;0,$A39=""))</formula>
    </cfRule>
  </conditionalFormatting>
  <conditionalFormatting sqref="B6">
    <cfRule type="expression" dxfId="27" priority="5">
      <formula>AND(COUNTA($B$8,$B$10:$B$12,$A$20,$A$39)&gt;0,$B$6="")</formula>
    </cfRule>
  </conditionalFormatting>
  <conditionalFormatting sqref="B8">
    <cfRule type="expression" dxfId="26" priority="6">
      <formula>AND(COUNTA($B$10:$B$12,$A$20,$A$39)&gt;0,$B$8="")</formula>
    </cfRule>
  </conditionalFormatting>
  <conditionalFormatting sqref="B10">
    <cfRule type="expression" dxfId="25" priority="2">
      <formula>AND(COUNTA($B$11:$B$12,$A$20,$A$39)&gt;0,$B$10="")</formula>
    </cfRule>
  </conditionalFormatting>
  <conditionalFormatting sqref="B11">
    <cfRule type="expression" dxfId="24" priority="3">
      <formula>AND(COUNTA($B$12,$A$20,$A$39)&gt;0,$B$11="")</formula>
    </cfRule>
  </conditionalFormatting>
  <conditionalFormatting sqref="B12">
    <cfRule type="expression" dxfId="23" priority="4">
      <formula>AND(COUNTA($A$20:$A$34,$A$39)&gt;0,$B$12="")</formula>
    </cfRule>
  </conditionalFormatting>
  <conditionalFormatting sqref="K18">
    <cfRule type="expression" dxfId="22" priority="1">
      <formula>$C$18&lt;&gt;""</formula>
    </cfRule>
  </conditionalFormatting>
  <dataValidations count="14">
    <dataValidation type="whole" imeMode="off" allowBlank="1" showErrorMessage="1" errorTitle="入力エラー" error="調査年を「半角数字」で入力してください" sqref="B10">
      <formula1>1000</formula1>
      <formula2>3000</formula2>
    </dataValidation>
    <dataValidation type="list" imeMode="off" showErrorMessage="1" errorTitle="入力エラー" error="調査月を「半角数字」で入力してください" sqref="B11">
      <formula1>"1,2,3,4,5,6,7,8,9,10,11,12"</formula1>
    </dataValidation>
    <dataValidation type="list" imeMode="off" showErrorMessage="1" errorTitle="入力エラー" error="調査日を「半角数字」で入力してください" sqref="B12">
      <formula1>"1,2,3,4,5,6,7,8,9,10,11,12,13,14,15,16,17,18,19,20,21,22,23,24,25,26,27,28,29,30,31"</formula1>
    </dataValidation>
    <dataValidation type="list" errorStyle="warning" imeMode="off" errorTitle="入力エラー" error="「半角数字」で入力して下さい" sqref="B14">
      <formula1>"1,2,3,4,5,6"</formula1>
    </dataValidation>
    <dataValidation type="whole" imeMode="off" allowBlank="1" showInputMessage="1" showErrorMessage="1" errorTitle="入力エラー" error="個体数を「半角数字」で入力して下さい。_x000a_書ききれないことは備考にどうぞ！" sqref="D39:D288">
      <formula1>0</formula1>
      <formula2>1000</formula2>
    </dataValidation>
    <dataValidation type="list" errorStyle="warning" imeMode="off" allowBlank="1" showInputMessage="1" showErrorMessage="1" errorTitle="入力エラー" error="特徴的な変化シートの「調査区間名リスト」に入力されていない区間名です_x000a__x000a_そのまま記入される場合は、「はい」を押してください" sqref="A20:A34 A39:A288">
      <formula1>区間名</formula1>
    </dataValidation>
    <dataValidation type="time" imeMode="off" allowBlank="1" showInputMessage="1" showErrorMessage="1" errorTitle="入力エラー" error="時刻（時：分）を半角で「14:26」のように入力して下さい。めんどくさくてごめんなさい！" sqref="C20:C34 E20:E34">
      <formula1>0</formula1>
      <formula2>0.999305555555556</formula2>
    </dataValidation>
    <dataValidation type="list" errorStyle="warning" allowBlank="1" showErrorMessage="1" errorTitle="入力エラー" error="「成鳥」、「幼鳥」のいずれかを記入して下さい。" sqref="I39:I288">
      <formula1>"成鳥, 幼鳥"</formula1>
    </dataValidation>
    <dataValidation type="list" errorStyle="warning" allowBlank="1" showErrorMessage="1" errorTitle="入力エラー" error="基本的には以下から選択して下さい_x000a_「餌運び」_x000a_「巣材運び」_x000a_「ほか繁殖行動」" sqref="J39:J288">
      <formula1>"餌運び,巣材運び,ほか繁殖行動"</formula1>
    </dataValidation>
    <dataValidation type="list" allowBlank="1" showErrorMessage="1" errorTitle="入力エラー" error="「時間外」の記録の場合だけ入力します。_x000a_「範囲外」の入力はこの欄ではなく区間名に入力して下さい。" sqref="K39:K288">
      <formula1>"時間外"</formula1>
    </dataValidation>
    <dataValidation type="whole" imeMode="off" operator="greaterThanOrEqual" allowBlank="1" showInputMessage="1" showErrorMessage="1" errorTitle="入力エラー" error="調査員の合計参加人数を半角数字で入力してください。" sqref="B8">
      <formula1>0</formula1>
    </dataValidation>
    <dataValidation type="list" errorStyle="warning" allowBlank="1" showInputMessage="1" showErrorMessage="1" errorTitle="入力エラー" error="同定に自信が無い種には「？」_x000a_同定不可能な種群には「sp.」を入力" sqref="C39:C288">
      <formula1>"?,sp."</formula1>
    </dataValidation>
    <dataValidation type="list" errorStyle="warning" allowBlank="1" showInputMessage="1" showErrorMessage="1" errorTitle="入力エラー" error="「＋」「-」「±」から選択して下さい" sqref="E39:E288">
      <formula1>"+,-,±"</formula1>
    </dataValidation>
    <dataValidation type="list" errorStyle="warning" imeMode="fullKatakana" allowBlank="1" showErrorMessage="1" errorTitle="種名エラー" error="標準的な種名の候補リストにない名前です。_x000a_そのまま入力しますか？" sqref="B39:B288">
      <formula1>種名リスト</formula1>
    </dataValidation>
  </dataValidations>
  <pageMargins left="0.75" right="0.75" top="1" bottom="1" header="0.51200000000000001" footer="0.51200000000000001"/>
  <pageSetup paperSize="9" scale="64" orientation="portrait" horizontalDpi="300" verticalDpi="300"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88"/>
  <sheetViews>
    <sheetView showGridLines="0" topLeftCell="A10" zoomScaleNormal="100" workbookViewId="0"/>
  </sheetViews>
  <sheetFormatPr defaultColWidth="9" defaultRowHeight="12.9"/>
  <cols>
    <col min="1" max="1" width="17" style="75" customWidth="1"/>
    <col min="2" max="2" width="21" style="41" customWidth="1"/>
    <col min="3" max="3" width="3.1015625" style="75" customWidth="1"/>
    <col min="4" max="4" width="8.68359375" style="41" customWidth="1"/>
    <col min="5" max="5" width="3.7890625" style="75" customWidth="1"/>
    <col min="6" max="8" width="9.5234375" style="41" customWidth="1"/>
    <col min="9" max="9" width="9" style="41"/>
    <col min="10" max="10" width="13.3125" style="41" customWidth="1"/>
    <col min="11" max="11" width="10.68359375" style="41" customWidth="1"/>
    <col min="12" max="12" width="25.41796875" style="76" customWidth="1"/>
    <col min="13" max="14" width="10.89453125" style="43" customWidth="1"/>
    <col min="15" max="15" width="3" style="194" hidden="1" customWidth="1"/>
    <col min="16" max="16" width="3.1015625" style="194" hidden="1" customWidth="1"/>
    <col min="17" max="17" width="9" style="44"/>
    <col min="18" max="16384" width="9" style="43"/>
  </cols>
  <sheetData>
    <row r="1" spans="1:17" ht="20.7">
      <c r="A1" s="40" t="s">
        <v>1935</v>
      </c>
      <c r="C1" s="41"/>
      <c r="E1" s="41"/>
      <c r="L1" s="42"/>
      <c r="O1" s="186"/>
      <c r="P1" s="186"/>
    </row>
    <row r="2" spans="1:17" ht="21.6" customHeight="1">
      <c r="A2" s="22" t="s">
        <v>1867</v>
      </c>
      <c r="C2" s="41"/>
      <c r="E2" s="41"/>
      <c r="J2" s="226" t="s">
        <v>1856</v>
      </c>
      <c r="K2" s="26"/>
      <c r="L2" s="45" t="s">
        <v>1866</v>
      </c>
      <c r="M2" s="45" t="s">
        <v>1857</v>
      </c>
      <c r="N2" s="45" t="s">
        <v>1858</v>
      </c>
      <c r="O2" s="186"/>
      <c r="P2" s="186"/>
    </row>
    <row r="3" spans="1:17" s="50" customFormat="1" ht="16.5" customHeight="1">
      <c r="A3" s="46" t="s">
        <v>318</v>
      </c>
      <c r="B3" s="77" t="str">
        <f>IF(特徴的な変化!B3&lt;&gt;"",特徴的な変化!B3,"")</f>
        <v/>
      </c>
      <c r="C3" s="14" t="str">
        <f>IF(特徴的な変化!$C$3="→サイト番号を入力してください","→先に「特徴的な変化」シートの入力をお願いします！","")</f>
        <v>→先に「特徴的な変化」シートの入力をお願いします！</v>
      </c>
      <c r="D3" s="48"/>
      <c r="E3" s="48"/>
      <c r="F3" s="48"/>
      <c r="G3" s="48"/>
      <c r="H3" s="48"/>
      <c r="I3" s="49"/>
      <c r="J3" s="226"/>
      <c r="K3" s="30" t="s">
        <v>1852</v>
      </c>
      <c r="L3" s="150" t="str">
        <f>IF(COUNTA(B6,B8,B10:B12)=0,"×未入力",IF(AND(B13&lt;&gt;"",COUNTA(B3,B6,B8,B10:B12,B14)=7),"○完了","△入力中"))</f>
        <v>×未入力</v>
      </c>
      <c r="M3" s="150" t="str">
        <f>IF(COUNTA(A20,C20:F20)=0,"×未入力",IF(O19&gt;0,"△入力中","○完了"))</f>
        <v>×未入力</v>
      </c>
      <c r="N3" s="150" t="str">
        <f>IF(COUNTA($A39:$L39)=0,"×未入力",IF(OR($P$38&gt;0,$A$35&lt;&gt;""),"△入力中","○完了"))</f>
        <v>×未入力</v>
      </c>
      <c r="O3" s="186"/>
      <c r="P3" s="186"/>
      <c r="Q3" s="44"/>
    </row>
    <row r="4" spans="1:17" s="50" customFormat="1" ht="16.5" customHeight="1">
      <c r="A4" s="46" t="s">
        <v>1152</v>
      </c>
      <c r="B4" s="78" t="str">
        <f>IF(特徴的な変化!B4&lt;&gt;"",特徴的な変化!B4,"")</f>
        <v/>
      </c>
      <c r="C4" s="51"/>
      <c r="D4" s="48"/>
      <c r="E4" s="48"/>
      <c r="F4" s="48"/>
      <c r="G4" s="48"/>
      <c r="J4" s="227"/>
      <c r="K4" s="227"/>
      <c r="L4" s="227"/>
      <c r="M4" s="227"/>
      <c r="N4" s="227"/>
      <c r="O4" s="186"/>
      <c r="P4" s="186"/>
      <c r="Q4" s="44"/>
    </row>
    <row r="5" spans="1:17" s="50" customFormat="1" ht="24" customHeight="1">
      <c r="A5" s="228" t="s">
        <v>1866</v>
      </c>
      <c r="B5" s="228"/>
      <c r="C5" s="52"/>
      <c r="D5" s="52"/>
      <c r="E5" s="52"/>
      <c r="F5" s="52"/>
      <c r="G5" s="52"/>
      <c r="O5" s="186"/>
      <c r="P5" s="186"/>
      <c r="Q5" s="44"/>
    </row>
    <row r="6" spans="1:17" s="50" customFormat="1" ht="12.3">
      <c r="A6" s="46" t="s">
        <v>1870</v>
      </c>
      <c r="B6" s="53"/>
      <c r="C6" s="52"/>
      <c r="D6" s="52"/>
      <c r="E6" s="52"/>
      <c r="F6" s="52"/>
      <c r="G6" s="52"/>
      <c r="H6" s="52"/>
      <c r="K6" s="49"/>
      <c r="L6" s="54"/>
      <c r="O6" s="186"/>
      <c r="P6" s="186"/>
      <c r="Q6" s="44"/>
    </row>
    <row r="7" spans="1:17" s="50" customFormat="1" ht="12.3">
      <c r="A7" s="55" t="s">
        <v>692</v>
      </c>
      <c r="B7" s="229"/>
      <c r="C7" s="230"/>
      <c r="D7" s="230"/>
      <c r="E7" s="230"/>
      <c r="F7" s="230"/>
      <c r="G7" s="230"/>
      <c r="H7" s="230"/>
      <c r="I7" s="230"/>
      <c r="J7" s="230"/>
      <c r="K7" s="231"/>
      <c r="L7" s="52"/>
      <c r="O7" s="186"/>
      <c r="P7" s="186"/>
      <c r="Q7" s="44"/>
    </row>
    <row r="8" spans="1:17" s="50" customFormat="1" ht="12.3">
      <c r="A8" s="46" t="s">
        <v>1871</v>
      </c>
      <c r="B8" s="56"/>
      <c r="C8" s="52"/>
      <c r="D8" s="52"/>
      <c r="E8" s="52"/>
      <c r="F8" s="52"/>
      <c r="G8" s="52"/>
      <c r="H8" s="52"/>
      <c r="I8" s="49"/>
      <c r="J8" s="49"/>
      <c r="K8" s="49"/>
      <c r="L8" s="54"/>
      <c r="O8" s="186"/>
      <c r="P8" s="186"/>
      <c r="Q8" s="44"/>
    </row>
    <row r="9" spans="1:17" s="50" customFormat="1" ht="6.75" customHeight="1">
      <c r="A9" s="57"/>
      <c r="B9" s="52"/>
      <c r="C9" s="52"/>
      <c r="D9" s="52"/>
      <c r="E9" s="52"/>
      <c r="F9" s="52"/>
      <c r="G9" s="52"/>
      <c r="O9" s="186"/>
      <c r="P9" s="186"/>
      <c r="Q9" s="44"/>
    </row>
    <row r="10" spans="1:17" s="50" customFormat="1" ht="14.25" customHeight="1">
      <c r="A10" s="46" t="s">
        <v>1872</v>
      </c>
      <c r="B10" s="58"/>
      <c r="C10" s="59"/>
      <c r="D10" s="49"/>
      <c r="E10" s="52"/>
      <c r="F10" s="52"/>
      <c r="O10" s="186"/>
      <c r="P10" s="186"/>
      <c r="Q10" s="44"/>
    </row>
    <row r="11" spans="1:17" s="50" customFormat="1" ht="14.25" customHeight="1">
      <c r="A11" s="46" t="s">
        <v>1873</v>
      </c>
      <c r="B11" s="58"/>
      <c r="C11" s="59"/>
      <c r="D11" s="52"/>
      <c r="E11" s="52"/>
      <c r="F11" s="52"/>
      <c r="O11" s="186"/>
      <c r="P11" s="186"/>
      <c r="Q11" s="44"/>
    </row>
    <row r="12" spans="1:17" s="50" customFormat="1" ht="12.3">
      <c r="A12" s="46" t="s">
        <v>1874</v>
      </c>
      <c r="B12" s="58"/>
      <c r="C12" s="60"/>
      <c r="D12" s="52"/>
      <c r="E12" s="52"/>
      <c r="F12" s="52"/>
      <c r="L12" s="61"/>
      <c r="M12" s="61"/>
      <c r="O12" s="186"/>
      <c r="P12" s="186"/>
      <c r="Q12" s="44"/>
    </row>
    <row r="13" spans="1:17" s="50" customFormat="1" ht="12.3">
      <c r="A13" s="46" t="s">
        <v>685</v>
      </c>
      <c r="B13" s="79" t="str">
        <f>IF(特徴的な変化!B6="","",特徴的な変化!B6)</f>
        <v/>
      </c>
      <c r="C13" s="47"/>
      <c r="D13" s="52"/>
      <c r="E13" s="52"/>
      <c r="F13" s="52"/>
      <c r="O13" s="186"/>
      <c r="P13" s="186"/>
      <c r="Q13" s="44"/>
    </row>
    <row r="14" spans="1:17" s="50" customFormat="1" ht="12.3">
      <c r="A14" s="46" t="s">
        <v>689</v>
      </c>
      <c r="B14" s="58">
        <v>6</v>
      </c>
      <c r="C14" s="60"/>
      <c r="D14" s="52"/>
      <c r="O14" s="186"/>
      <c r="P14" s="186"/>
      <c r="Q14" s="44"/>
    </row>
    <row r="15" spans="1:17" s="50" customFormat="1" ht="12.3">
      <c r="A15" s="46" t="s">
        <v>1151</v>
      </c>
      <c r="B15" s="62"/>
      <c r="C15" s="52"/>
      <c r="D15" s="52"/>
      <c r="O15" s="186"/>
      <c r="P15" s="186"/>
      <c r="Q15" s="44"/>
    </row>
    <row r="16" spans="1:17" s="50" customFormat="1" ht="7.5" customHeight="1">
      <c r="A16" s="52"/>
      <c r="B16" s="52"/>
      <c r="C16" s="52"/>
      <c r="D16" s="52"/>
      <c r="E16" s="52"/>
      <c r="F16" s="49"/>
      <c r="G16" s="49"/>
      <c r="H16" s="49"/>
      <c r="I16" s="49"/>
      <c r="J16" s="49"/>
      <c r="K16" s="49"/>
      <c r="L16" s="54"/>
      <c r="O16" s="186"/>
      <c r="P16" s="186"/>
      <c r="Q16" s="44"/>
    </row>
    <row r="17" spans="1:17" s="50" customFormat="1" ht="34.200000000000003" customHeight="1">
      <c r="A17" s="63" t="s">
        <v>934</v>
      </c>
      <c r="B17" s="232"/>
      <c r="C17" s="233"/>
      <c r="D17" s="233"/>
      <c r="E17" s="233"/>
      <c r="F17" s="233"/>
      <c r="G17" s="233"/>
      <c r="H17" s="233"/>
      <c r="I17" s="233"/>
      <c r="J17" s="233"/>
      <c r="K17" s="233"/>
      <c r="L17" s="234"/>
      <c r="O17" s="186"/>
      <c r="P17" s="186"/>
      <c r="Q17" s="44"/>
    </row>
    <row r="18" spans="1:17" s="50" customFormat="1" ht="24.6" customHeight="1">
      <c r="A18" s="225" t="s">
        <v>1857</v>
      </c>
      <c r="B18" s="225"/>
      <c r="C18" s="83" t="str">
        <f>IF(特徴的な変化!$L$6=0,"→先に「特徴的な変化」シートへ区間名をご入力ください　【こちらをクリック→","")</f>
        <v>→先に「特徴的な変化」シートへ区間名をご入力ください　【こちらをクリック→</v>
      </c>
      <c r="D18" s="64"/>
      <c r="E18" s="52"/>
      <c r="F18" s="49"/>
      <c r="G18" s="49"/>
      <c r="H18" s="49"/>
      <c r="I18" s="49"/>
      <c r="J18" s="49"/>
      <c r="K18" s="84" t="str">
        <f>IF(特徴的な変化!$L$6=0,HYPERLINK("#特徴的な変化!J6","区間名を入力"),"")</f>
        <v>区間名を入力</v>
      </c>
      <c r="M18" s="54"/>
      <c r="O18" s="187" t="s">
        <v>1892</v>
      </c>
      <c r="P18" s="186"/>
      <c r="Q18" s="44"/>
    </row>
    <row r="19" spans="1:17" s="50" customFormat="1" ht="12.3">
      <c r="A19" s="196" t="s">
        <v>1875</v>
      </c>
      <c r="B19" s="65" t="s">
        <v>1164</v>
      </c>
      <c r="C19" s="235" t="s">
        <v>1876</v>
      </c>
      <c r="D19" s="236"/>
      <c r="E19" s="235" t="s">
        <v>1877</v>
      </c>
      <c r="F19" s="236"/>
      <c r="G19" s="196" t="s">
        <v>1153</v>
      </c>
      <c r="H19" s="237" t="s">
        <v>935</v>
      </c>
      <c r="I19" s="237"/>
      <c r="J19" s="237"/>
      <c r="K19" s="237"/>
      <c r="L19" s="237"/>
      <c r="O19" s="188">
        <f>COUNTIF(O20:O34,"&lt;3")</f>
        <v>0</v>
      </c>
      <c r="P19" s="186"/>
      <c r="Q19" s="44"/>
    </row>
    <row r="20" spans="1:17" s="50" customFormat="1" ht="15" customHeight="1">
      <c r="A20" s="66"/>
      <c r="B20" s="80" t="str">
        <f>IFERROR(VLOOKUP($A20,特徴的な変化!$J$9:$K$23,2,FALSE),"")&amp;""</f>
        <v/>
      </c>
      <c r="C20" s="238"/>
      <c r="D20" s="239"/>
      <c r="E20" s="238"/>
      <c r="F20" s="239"/>
      <c r="G20" s="82" t="str">
        <f t="shared" ref="G20:G34" si="0">IF(AND(C20&lt;&gt;"",E20&lt;&gt;""),E20-C20,"")</f>
        <v/>
      </c>
      <c r="H20" s="240"/>
      <c r="I20" s="240"/>
      <c r="J20" s="240"/>
      <c r="K20" s="240"/>
      <c r="L20" s="240"/>
      <c r="O20" s="189" t="str">
        <f>IF(COUNTA(A20,C20:F20)=0,"",COUNTA(A20,C20:F20))</f>
        <v/>
      </c>
      <c r="P20" s="186"/>
      <c r="Q20" s="44"/>
    </row>
    <row r="21" spans="1:17" s="50" customFormat="1" ht="15" customHeight="1">
      <c r="A21" s="66"/>
      <c r="B21" s="80" t="str">
        <f>IFERROR(VLOOKUP($A21,特徴的な変化!$J$9:$K$23,2,FALSE),"")&amp;""</f>
        <v/>
      </c>
      <c r="C21" s="238"/>
      <c r="D21" s="239"/>
      <c r="E21" s="238"/>
      <c r="F21" s="239"/>
      <c r="G21" s="82" t="str">
        <f t="shared" si="0"/>
        <v/>
      </c>
      <c r="H21" s="240"/>
      <c r="I21" s="240"/>
      <c r="J21" s="240"/>
      <c r="K21" s="240"/>
      <c r="L21" s="240"/>
      <c r="O21" s="189" t="str">
        <f t="shared" ref="O21:O34" si="1">IF(COUNTA(A21,C21:F21)=0,"",COUNTA(A21,C21:F21))</f>
        <v/>
      </c>
      <c r="P21" s="186"/>
      <c r="Q21" s="44"/>
    </row>
    <row r="22" spans="1:17" s="50" customFormat="1" ht="15" customHeight="1">
      <c r="A22" s="66"/>
      <c r="B22" s="80" t="str">
        <f>IFERROR(VLOOKUP($A22,特徴的な変化!$J$9:$K$23,2,FALSE),"")&amp;""</f>
        <v/>
      </c>
      <c r="C22" s="238"/>
      <c r="D22" s="239"/>
      <c r="E22" s="238"/>
      <c r="F22" s="239"/>
      <c r="G22" s="82" t="str">
        <f t="shared" si="0"/>
        <v/>
      </c>
      <c r="H22" s="240"/>
      <c r="I22" s="240"/>
      <c r="J22" s="240"/>
      <c r="K22" s="240"/>
      <c r="L22" s="240"/>
      <c r="O22" s="189" t="str">
        <f t="shared" si="1"/>
        <v/>
      </c>
      <c r="P22" s="186"/>
      <c r="Q22" s="44"/>
    </row>
    <row r="23" spans="1:17" s="50" customFormat="1" ht="15" customHeight="1">
      <c r="A23" s="66"/>
      <c r="B23" s="80" t="str">
        <f>IFERROR(VLOOKUP($A23,特徴的な変化!$J$9:$K$23,2,FALSE),"")&amp;""</f>
        <v/>
      </c>
      <c r="C23" s="238"/>
      <c r="D23" s="239"/>
      <c r="E23" s="238"/>
      <c r="F23" s="239"/>
      <c r="G23" s="82" t="str">
        <f t="shared" si="0"/>
        <v/>
      </c>
      <c r="H23" s="240"/>
      <c r="I23" s="240"/>
      <c r="J23" s="240"/>
      <c r="K23" s="240"/>
      <c r="L23" s="240"/>
      <c r="O23" s="189" t="str">
        <f t="shared" si="1"/>
        <v/>
      </c>
      <c r="P23" s="186"/>
      <c r="Q23" s="44"/>
    </row>
    <row r="24" spans="1:17" s="50" customFormat="1" ht="15" customHeight="1">
      <c r="A24" s="66"/>
      <c r="B24" s="80" t="str">
        <f>IFERROR(VLOOKUP($A24,特徴的な変化!$J$9:$K$23,2,FALSE),"")&amp;""</f>
        <v/>
      </c>
      <c r="C24" s="238"/>
      <c r="D24" s="239"/>
      <c r="E24" s="238"/>
      <c r="F24" s="239"/>
      <c r="G24" s="82" t="str">
        <f t="shared" si="0"/>
        <v/>
      </c>
      <c r="H24" s="240"/>
      <c r="I24" s="240"/>
      <c r="J24" s="240"/>
      <c r="K24" s="240"/>
      <c r="L24" s="240"/>
      <c r="O24" s="189" t="str">
        <f t="shared" si="1"/>
        <v/>
      </c>
      <c r="P24" s="186"/>
      <c r="Q24" s="44"/>
    </row>
    <row r="25" spans="1:17" s="50" customFormat="1" ht="15" customHeight="1">
      <c r="A25" s="66"/>
      <c r="B25" s="80" t="str">
        <f>IFERROR(VLOOKUP($A25,特徴的な変化!$J$9:$K$23,2,FALSE),"")&amp;""</f>
        <v/>
      </c>
      <c r="C25" s="238"/>
      <c r="D25" s="239"/>
      <c r="E25" s="238"/>
      <c r="F25" s="239"/>
      <c r="G25" s="82" t="str">
        <f t="shared" si="0"/>
        <v/>
      </c>
      <c r="H25" s="240"/>
      <c r="I25" s="240"/>
      <c r="J25" s="240"/>
      <c r="K25" s="240"/>
      <c r="L25" s="240"/>
      <c r="O25" s="189" t="str">
        <f t="shared" si="1"/>
        <v/>
      </c>
      <c r="P25" s="186"/>
      <c r="Q25" s="44"/>
    </row>
    <row r="26" spans="1:17" s="50" customFormat="1" ht="15" customHeight="1">
      <c r="A26" s="66"/>
      <c r="B26" s="80" t="str">
        <f>IFERROR(VLOOKUP($A26,特徴的な変化!$J$9:$K$23,2,FALSE),"")&amp;""</f>
        <v/>
      </c>
      <c r="C26" s="238"/>
      <c r="D26" s="239"/>
      <c r="E26" s="238"/>
      <c r="F26" s="239"/>
      <c r="G26" s="82" t="str">
        <f t="shared" si="0"/>
        <v/>
      </c>
      <c r="H26" s="240"/>
      <c r="I26" s="240"/>
      <c r="J26" s="240"/>
      <c r="K26" s="240"/>
      <c r="L26" s="240"/>
      <c r="O26" s="189" t="str">
        <f t="shared" si="1"/>
        <v/>
      </c>
      <c r="P26" s="186"/>
      <c r="Q26" s="44"/>
    </row>
    <row r="27" spans="1:17" s="50" customFormat="1" ht="15" customHeight="1">
      <c r="A27" s="66"/>
      <c r="B27" s="80" t="str">
        <f>IFERROR(VLOOKUP($A27,特徴的な変化!$J$9:$K$23,2,FALSE),"")&amp;""</f>
        <v/>
      </c>
      <c r="C27" s="238"/>
      <c r="D27" s="239"/>
      <c r="E27" s="238"/>
      <c r="F27" s="239"/>
      <c r="G27" s="82" t="str">
        <f t="shared" si="0"/>
        <v/>
      </c>
      <c r="H27" s="240"/>
      <c r="I27" s="240"/>
      <c r="J27" s="240"/>
      <c r="K27" s="240"/>
      <c r="L27" s="240"/>
      <c r="O27" s="189" t="str">
        <f t="shared" si="1"/>
        <v/>
      </c>
      <c r="P27" s="186"/>
      <c r="Q27" s="44"/>
    </row>
    <row r="28" spans="1:17" s="50" customFormat="1" ht="15" customHeight="1">
      <c r="A28" s="66"/>
      <c r="B28" s="80" t="str">
        <f>IFERROR(VLOOKUP($A28,特徴的な変化!$J$9:$K$23,2,FALSE),"")&amp;""</f>
        <v/>
      </c>
      <c r="C28" s="238"/>
      <c r="D28" s="239"/>
      <c r="E28" s="238"/>
      <c r="F28" s="239"/>
      <c r="G28" s="82" t="str">
        <f t="shared" si="0"/>
        <v/>
      </c>
      <c r="H28" s="240"/>
      <c r="I28" s="240"/>
      <c r="J28" s="240"/>
      <c r="K28" s="240"/>
      <c r="L28" s="240"/>
      <c r="O28" s="189" t="str">
        <f t="shared" si="1"/>
        <v/>
      </c>
      <c r="P28" s="186"/>
      <c r="Q28" s="44"/>
    </row>
    <row r="29" spans="1:17" s="50" customFormat="1" ht="15" customHeight="1">
      <c r="A29" s="66"/>
      <c r="B29" s="80" t="str">
        <f>IFERROR(VLOOKUP($A29,特徴的な変化!$J$9:$K$23,2,FALSE),"")&amp;""</f>
        <v/>
      </c>
      <c r="C29" s="238"/>
      <c r="D29" s="239"/>
      <c r="E29" s="238"/>
      <c r="F29" s="239"/>
      <c r="G29" s="82" t="str">
        <f t="shared" si="0"/>
        <v/>
      </c>
      <c r="H29" s="240"/>
      <c r="I29" s="240"/>
      <c r="J29" s="240"/>
      <c r="K29" s="240"/>
      <c r="L29" s="240"/>
      <c r="O29" s="189" t="str">
        <f t="shared" si="1"/>
        <v/>
      </c>
      <c r="P29" s="186"/>
      <c r="Q29" s="44"/>
    </row>
    <row r="30" spans="1:17" s="50" customFormat="1" ht="15" customHeight="1">
      <c r="A30" s="66"/>
      <c r="B30" s="80" t="str">
        <f>IFERROR(VLOOKUP($A30,特徴的な変化!$J$9:$K$23,2,FALSE),"")&amp;""</f>
        <v/>
      </c>
      <c r="C30" s="238"/>
      <c r="D30" s="239"/>
      <c r="E30" s="238"/>
      <c r="F30" s="239"/>
      <c r="G30" s="82" t="str">
        <f t="shared" si="0"/>
        <v/>
      </c>
      <c r="H30" s="241"/>
      <c r="I30" s="242"/>
      <c r="J30" s="242"/>
      <c r="K30" s="242"/>
      <c r="L30" s="243"/>
      <c r="O30" s="189" t="str">
        <f t="shared" si="1"/>
        <v/>
      </c>
      <c r="P30" s="186"/>
      <c r="Q30" s="44"/>
    </row>
    <row r="31" spans="1:17" s="50" customFormat="1" ht="15" customHeight="1">
      <c r="A31" s="66"/>
      <c r="B31" s="80" t="str">
        <f>IFERROR(VLOOKUP($A31,特徴的な変化!$J$9:$K$23,2,FALSE),"")&amp;""</f>
        <v/>
      </c>
      <c r="C31" s="238"/>
      <c r="D31" s="239"/>
      <c r="E31" s="238"/>
      <c r="F31" s="239"/>
      <c r="G31" s="82" t="str">
        <f t="shared" si="0"/>
        <v/>
      </c>
      <c r="H31" s="241"/>
      <c r="I31" s="242"/>
      <c r="J31" s="242"/>
      <c r="K31" s="242"/>
      <c r="L31" s="243"/>
      <c r="O31" s="189" t="str">
        <f t="shared" si="1"/>
        <v/>
      </c>
      <c r="P31" s="186"/>
      <c r="Q31" s="44"/>
    </row>
    <row r="32" spans="1:17" s="50" customFormat="1" ht="15" customHeight="1">
      <c r="A32" s="66"/>
      <c r="B32" s="80" t="str">
        <f>IFERROR(VLOOKUP($A32,特徴的な変化!$J$9:$K$23,2,FALSE),"")&amp;""</f>
        <v/>
      </c>
      <c r="C32" s="238"/>
      <c r="D32" s="239"/>
      <c r="E32" s="238"/>
      <c r="F32" s="239"/>
      <c r="G32" s="82" t="str">
        <f t="shared" si="0"/>
        <v/>
      </c>
      <c r="H32" s="241"/>
      <c r="I32" s="242"/>
      <c r="J32" s="242"/>
      <c r="K32" s="242"/>
      <c r="L32" s="243"/>
      <c r="O32" s="189" t="str">
        <f t="shared" si="1"/>
        <v/>
      </c>
      <c r="P32" s="186"/>
      <c r="Q32" s="44"/>
    </row>
    <row r="33" spans="1:17" s="50" customFormat="1" ht="15" customHeight="1">
      <c r="A33" s="66"/>
      <c r="B33" s="80" t="str">
        <f>IFERROR(VLOOKUP($A33,特徴的な変化!$J$9:$K$23,2,FALSE),"")&amp;""</f>
        <v/>
      </c>
      <c r="C33" s="238"/>
      <c r="D33" s="239"/>
      <c r="E33" s="238"/>
      <c r="F33" s="239"/>
      <c r="G33" s="82" t="str">
        <f t="shared" si="0"/>
        <v/>
      </c>
      <c r="H33" s="241"/>
      <c r="I33" s="242"/>
      <c r="J33" s="242"/>
      <c r="K33" s="242"/>
      <c r="L33" s="243"/>
      <c r="O33" s="189" t="str">
        <f t="shared" si="1"/>
        <v/>
      </c>
      <c r="P33" s="186"/>
      <c r="Q33" s="44"/>
    </row>
    <row r="34" spans="1:17" s="50" customFormat="1" ht="15" customHeight="1">
      <c r="A34" s="66"/>
      <c r="B34" s="80" t="str">
        <f>IFERROR(VLOOKUP($A34,特徴的な変化!$J$9:$K$23,2,FALSE),"")&amp;""</f>
        <v/>
      </c>
      <c r="C34" s="238"/>
      <c r="D34" s="239"/>
      <c r="E34" s="238"/>
      <c r="F34" s="239"/>
      <c r="G34" s="82" t="str">
        <f t="shared" si="0"/>
        <v/>
      </c>
      <c r="H34" s="241"/>
      <c r="I34" s="242"/>
      <c r="J34" s="242"/>
      <c r="K34" s="242"/>
      <c r="L34" s="243"/>
      <c r="O34" s="189" t="str">
        <f t="shared" si="1"/>
        <v/>
      </c>
      <c r="P34" s="186"/>
      <c r="Q34" s="44"/>
    </row>
    <row r="35" spans="1:17" s="50" customFormat="1" ht="19.8" customHeight="1">
      <c r="A35" s="81" t="str">
        <f>IF(COUNTA($A39:$L39)=0,"",IF($O$38&lt;特徴的な変化!$L$6,"→区間名リストに入力したすべての区間について結果をご記入ください",""))</f>
        <v/>
      </c>
      <c r="B35" s="52"/>
      <c r="C35" s="52"/>
      <c r="D35" s="52"/>
      <c r="E35" s="52"/>
      <c r="F35" s="49"/>
      <c r="G35" s="49"/>
      <c r="H35" s="49"/>
      <c r="I35" s="49"/>
      <c r="J35" s="49"/>
      <c r="K35" s="49"/>
      <c r="L35" s="54"/>
      <c r="O35" s="186"/>
      <c r="P35" s="186"/>
      <c r="Q35" s="44"/>
    </row>
    <row r="36" spans="1:17" s="50" customFormat="1" ht="17.399999999999999" customHeight="1">
      <c r="A36" s="225" t="s">
        <v>1879</v>
      </c>
      <c r="B36" s="225"/>
      <c r="F36" s="248" t="s">
        <v>1155</v>
      </c>
      <c r="G36" s="248"/>
      <c r="H36" s="248"/>
      <c r="I36" s="248"/>
      <c r="J36" s="248"/>
      <c r="K36" s="248"/>
      <c r="M36" s="67"/>
      <c r="O36" s="186"/>
      <c r="P36" s="186"/>
      <c r="Q36" s="44"/>
    </row>
    <row r="37" spans="1:17" s="50" customFormat="1" ht="13.5" customHeight="1">
      <c r="A37" s="248" t="s">
        <v>1880</v>
      </c>
      <c r="B37" s="248" t="s">
        <v>1881</v>
      </c>
      <c r="C37" s="249" t="s">
        <v>936</v>
      </c>
      <c r="D37" s="248" t="s">
        <v>1882</v>
      </c>
      <c r="E37" s="248" t="s">
        <v>309</v>
      </c>
      <c r="F37" s="237" t="s">
        <v>1883</v>
      </c>
      <c r="G37" s="237"/>
      <c r="H37" s="237"/>
      <c r="I37" s="250" t="s">
        <v>1290</v>
      </c>
      <c r="J37" s="237" t="s">
        <v>1154</v>
      </c>
      <c r="K37" s="244" t="s">
        <v>976</v>
      </c>
      <c r="L37" s="246" t="s">
        <v>1150</v>
      </c>
      <c r="O37" s="190" t="s">
        <v>1894</v>
      </c>
      <c r="P37" s="191" t="s">
        <v>1892</v>
      </c>
      <c r="Q37" s="44"/>
    </row>
    <row r="38" spans="1:17" s="50" customFormat="1" ht="12.3">
      <c r="A38" s="248"/>
      <c r="B38" s="248"/>
      <c r="C38" s="248"/>
      <c r="D38" s="248"/>
      <c r="E38" s="248"/>
      <c r="F38" s="196" t="s">
        <v>686</v>
      </c>
      <c r="G38" s="196" t="s">
        <v>310</v>
      </c>
      <c r="H38" s="196" t="s">
        <v>687</v>
      </c>
      <c r="I38" s="237"/>
      <c r="J38" s="237"/>
      <c r="K38" s="245"/>
      <c r="L38" s="247"/>
      <c r="O38" s="192">
        <f>IF($A$39="",0,ROUND(SUMPRODUCT(1/COUNTIF($O$39:$O$288,$O$39:$O$288)),0)-1)</f>
        <v>0</v>
      </c>
      <c r="P38" s="193">
        <f>COUNTIF(P39:P288,"&gt;0")</f>
        <v>0</v>
      </c>
      <c r="Q38" s="44"/>
    </row>
    <row r="39" spans="1:17" s="50" customFormat="1" ht="21" customHeight="1">
      <c r="A39" s="66"/>
      <c r="B39" s="68"/>
      <c r="C39" s="69"/>
      <c r="D39" s="70"/>
      <c r="E39" s="69"/>
      <c r="F39" s="71"/>
      <c r="G39" s="71"/>
      <c r="H39" s="71"/>
      <c r="I39" s="72"/>
      <c r="J39" s="72"/>
      <c r="K39" s="72"/>
      <c r="L39" s="73"/>
      <c r="N39" s="74"/>
      <c r="O39" s="186" t="str">
        <f>IF(OR($A39="",$A39="範囲外",$A39="-"),"",$A39)</f>
        <v/>
      </c>
      <c r="P39" s="186" t="str">
        <f t="shared" ref="P39:P102" si="2">IF(COUNTA(A39:B39,D39,F39:H39)=0,"",IF(AND(A39&lt;&gt;"-",COUNTIF(区間名,A39)&gt;0,OR(AND(B39&lt;&gt;"",D39&gt;0,COUNTA(F39:H39)&gt;0),AND(OR(B39="未調査",B39="記録無し"),D39&lt;1,COUNTA(F39:H39)=0))),0,1))</f>
        <v/>
      </c>
      <c r="Q39" s="44"/>
    </row>
    <row r="40" spans="1:17" s="50" customFormat="1" ht="21" customHeight="1">
      <c r="A40" s="66"/>
      <c r="B40" s="68"/>
      <c r="C40" s="69"/>
      <c r="D40" s="70"/>
      <c r="E40" s="69"/>
      <c r="F40" s="71"/>
      <c r="G40" s="71"/>
      <c r="H40" s="71"/>
      <c r="I40" s="72"/>
      <c r="J40" s="72"/>
      <c r="K40" s="72"/>
      <c r="L40" s="73"/>
      <c r="N40" s="74"/>
      <c r="O40" s="186" t="str">
        <f t="shared" ref="O40:O103" si="3">IF(OR($A40="",$A40="範囲外",$A40="-"),"",$A40)</f>
        <v/>
      </c>
      <c r="P40" s="186" t="str">
        <f t="shared" si="2"/>
        <v/>
      </c>
      <c r="Q40" s="44"/>
    </row>
    <row r="41" spans="1:17" s="50" customFormat="1" ht="21" customHeight="1">
      <c r="A41" s="66"/>
      <c r="B41" s="68"/>
      <c r="C41" s="69"/>
      <c r="D41" s="70"/>
      <c r="E41" s="69"/>
      <c r="F41" s="71"/>
      <c r="G41" s="71"/>
      <c r="H41" s="71"/>
      <c r="I41" s="72"/>
      <c r="J41" s="72"/>
      <c r="K41" s="72"/>
      <c r="L41" s="73"/>
      <c r="N41" s="74"/>
      <c r="O41" s="186" t="str">
        <f t="shared" si="3"/>
        <v/>
      </c>
      <c r="P41" s="186" t="str">
        <f t="shared" si="2"/>
        <v/>
      </c>
      <c r="Q41" s="44"/>
    </row>
    <row r="42" spans="1:17" s="50" customFormat="1" ht="21" customHeight="1">
      <c r="A42" s="66"/>
      <c r="B42" s="68"/>
      <c r="C42" s="69"/>
      <c r="D42" s="70"/>
      <c r="E42" s="69"/>
      <c r="F42" s="71"/>
      <c r="G42" s="71"/>
      <c r="H42" s="71"/>
      <c r="I42" s="72"/>
      <c r="J42" s="72"/>
      <c r="K42" s="72"/>
      <c r="L42" s="73"/>
      <c r="N42" s="74"/>
      <c r="O42" s="186" t="str">
        <f t="shared" si="3"/>
        <v/>
      </c>
      <c r="P42" s="186" t="str">
        <f t="shared" si="2"/>
        <v/>
      </c>
      <c r="Q42" s="44"/>
    </row>
    <row r="43" spans="1:17" s="50" customFormat="1" ht="21" customHeight="1">
      <c r="A43" s="66"/>
      <c r="B43" s="68"/>
      <c r="C43" s="69"/>
      <c r="D43" s="70"/>
      <c r="E43" s="69"/>
      <c r="F43" s="71"/>
      <c r="G43" s="71"/>
      <c r="H43" s="71"/>
      <c r="I43" s="72"/>
      <c r="J43" s="72"/>
      <c r="K43" s="72"/>
      <c r="L43" s="73"/>
      <c r="N43" s="74"/>
      <c r="O43" s="186" t="str">
        <f t="shared" si="3"/>
        <v/>
      </c>
      <c r="P43" s="186" t="str">
        <f t="shared" si="2"/>
        <v/>
      </c>
      <c r="Q43" s="44"/>
    </row>
    <row r="44" spans="1:17" s="50" customFormat="1" ht="21" customHeight="1">
      <c r="A44" s="66"/>
      <c r="B44" s="68"/>
      <c r="C44" s="69"/>
      <c r="D44" s="70"/>
      <c r="E44" s="69"/>
      <c r="F44" s="71"/>
      <c r="G44" s="71"/>
      <c r="H44" s="71"/>
      <c r="I44" s="72"/>
      <c r="J44" s="72"/>
      <c r="K44" s="72"/>
      <c r="L44" s="73"/>
      <c r="N44" s="74"/>
      <c r="O44" s="186" t="str">
        <f t="shared" si="3"/>
        <v/>
      </c>
      <c r="P44" s="186" t="str">
        <f t="shared" si="2"/>
        <v/>
      </c>
      <c r="Q44" s="44"/>
    </row>
    <row r="45" spans="1:17" s="50" customFormat="1" ht="21" customHeight="1">
      <c r="A45" s="66"/>
      <c r="B45" s="68"/>
      <c r="C45" s="69"/>
      <c r="D45" s="70"/>
      <c r="E45" s="69"/>
      <c r="F45" s="71"/>
      <c r="G45" s="71"/>
      <c r="H45" s="71"/>
      <c r="I45" s="72"/>
      <c r="J45" s="72"/>
      <c r="K45" s="72"/>
      <c r="L45" s="73"/>
      <c r="O45" s="186" t="str">
        <f t="shared" si="3"/>
        <v/>
      </c>
      <c r="P45" s="186" t="str">
        <f t="shared" si="2"/>
        <v/>
      </c>
      <c r="Q45" s="44"/>
    </row>
    <row r="46" spans="1:17" s="50" customFormat="1" ht="21" customHeight="1">
      <c r="A46" s="66"/>
      <c r="B46" s="68"/>
      <c r="C46" s="69"/>
      <c r="D46" s="70"/>
      <c r="E46" s="69"/>
      <c r="F46" s="71"/>
      <c r="G46" s="71"/>
      <c r="H46" s="71"/>
      <c r="I46" s="72"/>
      <c r="J46" s="72"/>
      <c r="K46" s="72"/>
      <c r="L46" s="73"/>
      <c r="O46" s="186" t="str">
        <f t="shared" si="3"/>
        <v/>
      </c>
      <c r="P46" s="186" t="str">
        <f t="shared" si="2"/>
        <v/>
      </c>
      <c r="Q46" s="44"/>
    </row>
    <row r="47" spans="1:17" s="50" customFormat="1" ht="21" customHeight="1">
      <c r="A47" s="66"/>
      <c r="B47" s="68"/>
      <c r="C47" s="69"/>
      <c r="D47" s="70"/>
      <c r="E47" s="69"/>
      <c r="F47" s="71"/>
      <c r="G47" s="71"/>
      <c r="H47" s="71"/>
      <c r="I47" s="72"/>
      <c r="J47" s="72"/>
      <c r="K47" s="72"/>
      <c r="L47" s="73"/>
      <c r="O47" s="186" t="str">
        <f t="shared" si="3"/>
        <v/>
      </c>
      <c r="P47" s="186" t="str">
        <f t="shared" si="2"/>
        <v/>
      </c>
      <c r="Q47" s="44"/>
    </row>
    <row r="48" spans="1:17" s="50" customFormat="1" ht="21" customHeight="1">
      <c r="A48" s="66"/>
      <c r="B48" s="68"/>
      <c r="C48" s="69"/>
      <c r="D48" s="70"/>
      <c r="E48" s="69"/>
      <c r="F48" s="71"/>
      <c r="G48" s="71"/>
      <c r="H48" s="71"/>
      <c r="I48" s="72"/>
      <c r="J48" s="72"/>
      <c r="K48" s="72"/>
      <c r="L48" s="73"/>
      <c r="O48" s="186" t="str">
        <f t="shared" si="3"/>
        <v/>
      </c>
      <c r="P48" s="186" t="str">
        <f t="shared" si="2"/>
        <v/>
      </c>
      <c r="Q48" s="44"/>
    </row>
    <row r="49" spans="1:17" s="50" customFormat="1" ht="21" customHeight="1">
      <c r="A49" s="66"/>
      <c r="B49" s="68"/>
      <c r="C49" s="69"/>
      <c r="D49" s="70"/>
      <c r="E49" s="69"/>
      <c r="F49" s="71"/>
      <c r="G49" s="71"/>
      <c r="H49" s="71"/>
      <c r="I49" s="72"/>
      <c r="J49" s="72"/>
      <c r="K49" s="72"/>
      <c r="L49" s="73"/>
      <c r="O49" s="186" t="str">
        <f t="shared" si="3"/>
        <v/>
      </c>
      <c r="P49" s="186" t="str">
        <f t="shared" si="2"/>
        <v/>
      </c>
      <c r="Q49" s="44"/>
    </row>
    <row r="50" spans="1:17" s="50" customFormat="1" ht="21" customHeight="1">
      <c r="A50" s="66"/>
      <c r="B50" s="68"/>
      <c r="C50" s="69"/>
      <c r="D50" s="70"/>
      <c r="E50" s="69"/>
      <c r="F50" s="71"/>
      <c r="G50" s="71"/>
      <c r="H50" s="71"/>
      <c r="I50" s="72"/>
      <c r="J50" s="72"/>
      <c r="K50" s="72"/>
      <c r="L50" s="73"/>
      <c r="O50" s="186" t="str">
        <f t="shared" si="3"/>
        <v/>
      </c>
      <c r="P50" s="186" t="str">
        <f t="shared" si="2"/>
        <v/>
      </c>
      <c r="Q50" s="44"/>
    </row>
    <row r="51" spans="1:17" s="50" customFormat="1" ht="21" customHeight="1">
      <c r="A51" s="66"/>
      <c r="B51" s="68"/>
      <c r="C51" s="69"/>
      <c r="D51" s="70"/>
      <c r="E51" s="69"/>
      <c r="F51" s="71"/>
      <c r="G51" s="71"/>
      <c r="H51" s="71"/>
      <c r="I51" s="72"/>
      <c r="J51" s="72"/>
      <c r="K51" s="72"/>
      <c r="L51" s="73"/>
      <c r="O51" s="186" t="str">
        <f t="shared" si="3"/>
        <v/>
      </c>
      <c r="P51" s="186" t="str">
        <f t="shared" si="2"/>
        <v/>
      </c>
      <c r="Q51" s="44"/>
    </row>
    <row r="52" spans="1:17" s="50" customFormat="1" ht="21" customHeight="1">
      <c r="A52" s="66"/>
      <c r="B52" s="68"/>
      <c r="C52" s="69"/>
      <c r="D52" s="70"/>
      <c r="E52" s="69"/>
      <c r="F52" s="71"/>
      <c r="G52" s="71"/>
      <c r="H52" s="71"/>
      <c r="I52" s="72"/>
      <c r="J52" s="72"/>
      <c r="K52" s="72"/>
      <c r="L52" s="73"/>
      <c r="O52" s="186" t="str">
        <f t="shared" si="3"/>
        <v/>
      </c>
      <c r="P52" s="186" t="str">
        <f t="shared" si="2"/>
        <v/>
      </c>
      <c r="Q52" s="44"/>
    </row>
    <row r="53" spans="1:17" s="50" customFormat="1" ht="21" customHeight="1">
      <c r="A53" s="66"/>
      <c r="B53" s="68"/>
      <c r="C53" s="69"/>
      <c r="D53" s="70"/>
      <c r="E53" s="69"/>
      <c r="F53" s="71"/>
      <c r="G53" s="71"/>
      <c r="H53" s="71"/>
      <c r="I53" s="72"/>
      <c r="J53" s="72"/>
      <c r="K53" s="72"/>
      <c r="L53" s="73"/>
      <c r="O53" s="186" t="str">
        <f t="shared" si="3"/>
        <v/>
      </c>
      <c r="P53" s="186" t="str">
        <f t="shared" si="2"/>
        <v/>
      </c>
      <c r="Q53" s="44"/>
    </row>
    <row r="54" spans="1:17" s="50" customFormat="1" ht="21" customHeight="1">
      <c r="A54" s="66"/>
      <c r="B54" s="68"/>
      <c r="C54" s="69"/>
      <c r="D54" s="70"/>
      <c r="E54" s="69"/>
      <c r="F54" s="71"/>
      <c r="G54" s="71"/>
      <c r="H54" s="71"/>
      <c r="I54" s="72"/>
      <c r="J54" s="72"/>
      <c r="K54" s="72"/>
      <c r="L54" s="73"/>
      <c r="O54" s="186" t="str">
        <f t="shared" si="3"/>
        <v/>
      </c>
      <c r="P54" s="186" t="str">
        <f t="shared" si="2"/>
        <v/>
      </c>
      <c r="Q54" s="44"/>
    </row>
    <row r="55" spans="1:17" s="50" customFormat="1" ht="21" customHeight="1">
      <c r="A55" s="66"/>
      <c r="B55" s="68"/>
      <c r="C55" s="69"/>
      <c r="D55" s="70"/>
      <c r="E55" s="69"/>
      <c r="F55" s="71"/>
      <c r="G55" s="71"/>
      <c r="H55" s="71"/>
      <c r="I55" s="72"/>
      <c r="J55" s="72"/>
      <c r="K55" s="72"/>
      <c r="L55" s="73"/>
      <c r="O55" s="186" t="str">
        <f t="shared" si="3"/>
        <v/>
      </c>
      <c r="P55" s="186" t="str">
        <f t="shared" si="2"/>
        <v/>
      </c>
      <c r="Q55" s="44"/>
    </row>
    <row r="56" spans="1:17" s="50" customFormat="1" ht="21" customHeight="1">
      <c r="A56" s="66"/>
      <c r="B56" s="68"/>
      <c r="C56" s="69"/>
      <c r="D56" s="70"/>
      <c r="E56" s="69"/>
      <c r="F56" s="71"/>
      <c r="G56" s="71"/>
      <c r="H56" s="71"/>
      <c r="I56" s="72"/>
      <c r="J56" s="72"/>
      <c r="K56" s="72"/>
      <c r="L56" s="73"/>
      <c r="O56" s="186" t="str">
        <f t="shared" si="3"/>
        <v/>
      </c>
      <c r="P56" s="186" t="str">
        <f t="shared" si="2"/>
        <v/>
      </c>
      <c r="Q56" s="44"/>
    </row>
    <row r="57" spans="1:17" s="50" customFormat="1" ht="21" customHeight="1">
      <c r="A57" s="66"/>
      <c r="B57" s="68"/>
      <c r="C57" s="69"/>
      <c r="D57" s="70"/>
      <c r="E57" s="69"/>
      <c r="F57" s="71"/>
      <c r="G57" s="71"/>
      <c r="H57" s="71"/>
      <c r="I57" s="72"/>
      <c r="J57" s="72"/>
      <c r="K57" s="72"/>
      <c r="L57" s="73"/>
      <c r="O57" s="186" t="str">
        <f t="shared" si="3"/>
        <v/>
      </c>
      <c r="P57" s="186" t="str">
        <f t="shared" si="2"/>
        <v/>
      </c>
      <c r="Q57" s="44"/>
    </row>
    <row r="58" spans="1:17" s="50" customFormat="1" ht="21" customHeight="1">
      <c r="A58" s="66"/>
      <c r="B58" s="68"/>
      <c r="C58" s="69"/>
      <c r="D58" s="70"/>
      <c r="E58" s="69"/>
      <c r="F58" s="71"/>
      <c r="G58" s="71"/>
      <c r="H58" s="71"/>
      <c r="I58" s="72"/>
      <c r="J58" s="72"/>
      <c r="K58" s="72"/>
      <c r="L58" s="73"/>
      <c r="O58" s="186" t="str">
        <f t="shared" si="3"/>
        <v/>
      </c>
      <c r="P58" s="186" t="str">
        <f t="shared" si="2"/>
        <v/>
      </c>
      <c r="Q58" s="44"/>
    </row>
    <row r="59" spans="1:17" s="50" customFormat="1" ht="21" customHeight="1">
      <c r="A59" s="66"/>
      <c r="B59" s="68"/>
      <c r="C59" s="69"/>
      <c r="D59" s="70"/>
      <c r="E59" s="69"/>
      <c r="F59" s="71"/>
      <c r="G59" s="71"/>
      <c r="H59" s="71"/>
      <c r="I59" s="72"/>
      <c r="J59" s="72"/>
      <c r="K59" s="72"/>
      <c r="L59" s="73"/>
      <c r="O59" s="186" t="str">
        <f t="shared" si="3"/>
        <v/>
      </c>
      <c r="P59" s="186" t="str">
        <f t="shared" si="2"/>
        <v/>
      </c>
      <c r="Q59" s="44"/>
    </row>
    <row r="60" spans="1:17" s="50" customFormat="1" ht="21" customHeight="1">
      <c r="A60" s="66"/>
      <c r="B60" s="68"/>
      <c r="C60" s="69"/>
      <c r="D60" s="70"/>
      <c r="E60" s="69"/>
      <c r="F60" s="71"/>
      <c r="G60" s="71"/>
      <c r="H60" s="71"/>
      <c r="I60" s="72"/>
      <c r="J60" s="72"/>
      <c r="K60" s="72"/>
      <c r="L60" s="73"/>
      <c r="O60" s="186" t="str">
        <f t="shared" si="3"/>
        <v/>
      </c>
      <c r="P60" s="186" t="str">
        <f t="shared" si="2"/>
        <v/>
      </c>
      <c r="Q60" s="44"/>
    </row>
    <row r="61" spans="1:17" s="50" customFormat="1" ht="21" customHeight="1">
      <c r="A61" s="66"/>
      <c r="B61" s="68"/>
      <c r="C61" s="69"/>
      <c r="D61" s="70"/>
      <c r="E61" s="69"/>
      <c r="F61" s="71"/>
      <c r="G61" s="71"/>
      <c r="H61" s="71"/>
      <c r="I61" s="72"/>
      <c r="J61" s="72"/>
      <c r="K61" s="72"/>
      <c r="L61" s="73"/>
      <c r="O61" s="186" t="str">
        <f t="shared" si="3"/>
        <v/>
      </c>
      <c r="P61" s="186" t="str">
        <f t="shared" si="2"/>
        <v/>
      </c>
      <c r="Q61" s="44"/>
    </row>
    <row r="62" spans="1:17" s="50" customFormat="1" ht="21" customHeight="1">
      <c r="A62" s="66"/>
      <c r="B62" s="68"/>
      <c r="C62" s="69"/>
      <c r="D62" s="70"/>
      <c r="E62" s="69"/>
      <c r="F62" s="71"/>
      <c r="G62" s="71"/>
      <c r="H62" s="71"/>
      <c r="I62" s="72"/>
      <c r="J62" s="72"/>
      <c r="K62" s="72"/>
      <c r="L62" s="73"/>
      <c r="O62" s="186" t="str">
        <f t="shared" si="3"/>
        <v/>
      </c>
      <c r="P62" s="186" t="str">
        <f t="shared" si="2"/>
        <v/>
      </c>
      <c r="Q62" s="44"/>
    </row>
    <row r="63" spans="1:17" s="50" customFormat="1" ht="21" customHeight="1">
      <c r="A63" s="66"/>
      <c r="B63" s="68"/>
      <c r="C63" s="69"/>
      <c r="D63" s="70"/>
      <c r="E63" s="69"/>
      <c r="F63" s="71"/>
      <c r="G63" s="71"/>
      <c r="H63" s="71"/>
      <c r="I63" s="72"/>
      <c r="J63" s="72"/>
      <c r="K63" s="72"/>
      <c r="L63" s="73"/>
      <c r="O63" s="186" t="str">
        <f t="shared" si="3"/>
        <v/>
      </c>
      <c r="P63" s="186" t="str">
        <f t="shared" si="2"/>
        <v/>
      </c>
      <c r="Q63" s="44"/>
    </row>
    <row r="64" spans="1:17" s="50" customFormat="1" ht="21" customHeight="1">
      <c r="A64" s="66"/>
      <c r="B64" s="68"/>
      <c r="C64" s="69"/>
      <c r="D64" s="70"/>
      <c r="E64" s="69"/>
      <c r="F64" s="71"/>
      <c r="G64" s="71"/>
      <c r="H64" s="71"/>
      <c r="I64" s="72"/>
      <c r="J64" s="72"/>
      <c r="K64" s="72"/>
      <c r="L64" s="73"/>
      <c r="O64" s="186" t="str">
        <f t="shared" si="3"/>
        <v/>
      </c>
      <c r="P64" s="186" t="str">
        <f t="shared" si="2"/>
        <v/>
      </c>
      <c r="Q64" s="44"/>
    </row>
    <row r="65" spans="1:17" s="50" customFormat="1" ht="21" customHeight="1">
      <c r="A65" s="66"/>
      <c r="B65" s="68"/>
      <c r="C65" s="69"/>
      <c r="D65" s="70"/>
      <c r="E65" s="69"/>
      <c r="F65" s="71"/>
      <c r="G65" s="71"/>
      <c r="H65" s="71"/>
      <c r="I65" s="72"/>
      <c r="J65" s="72"/>
      <c r="K65" s="72"/>
      <c r="L65" s="73"/>
      <c r="O65" s="186" t="str">
        <f t="shared" si="3"/>
        <v/>
      </c>
      <c r="P65" s="186" t="str">
        <f t="shared" si="2"/>
        <v/>
      </c>
      <c r="Q65" s="44"/>
    </row>
    <row r="66" spans="1:17" s="50" customFormat="1" ht="21" customHeight="1">
      <c r="A66" s="66"/>
      <c r="B66" s="68"/>
      <c r="C66" s="69"/>
      <c r="D66" s="70"/>
      <c r="E66" s="69"/>
      <c r="F66" s="71"/>
      <c r="G66" s="71"/>
      <c r="H66" s="71"/>
      <c r="I66" s="72"/>
      <c r="J66" s="72"/>
      <c r="K66" s="72"/>
      <c r="L66" s="73"/>
      <c r="O66" s="186" t="str">
        <f t="shared" si="3"/>
        <v/>
      </c>
      <c r="P66" s="186" t="str">
        <f t="shared" si="2"/>
        <v/>
      </c>
      <c r="Q66" s="44"/>
    </row>
    <row r="67" spans="1:17" s="50" customFormat="1" ht="21" customHeight="1">
      <c r="A67" s="66"/>
      <c r="B67" s="68"/>
      <c r="C67" s="69"/>
      <c r="D67" s="70"/>
      <c r="E67" s="69"/>
      <c r="F67" s="71"/>
      <c r="G67" s="71"/>
      <c r="H67" s="71"/>
      <c r="I67" s="72"/>
      <c r="J67" s="72"/>
      <c r="K67" s="72"/>
      <c r="L67" s="73"/>
      <c r="O67" s="186" t="str">
        <f t="shared" si="3"/>
        <v/>
      </c>
      <c r="P67" s="186" t="str">
        <f t="shared" si="2"/>
        <v/>
      </c>
      <c r="Q67" s="44"/>
    </row>
    <row r="68" spans="1:17" s="50" customFormat="1" ht="21" customHeight="1">
      <c r="A68" s="66"/>
      <c r="B68" s="68"/>
      <c r="C68" s="69"/>
      <c r="D68" s="70"/>
      <c r="E68" s="69"/>
      <c r="F68" s="71"/>
      <c r="G68" s="71"/>
      <c r="H68" s="71"/>
      <c r="I68" s="72"/>
      <c r="J68" s="72"/>
      <c r="K68" s="72"/>
      <c r="L68" s="73"/>
      <c r="O68" s="186" t="str">
        <f t="shared" si="3"/>
        <v/>
      </c>
      <c r="P68" s="186" t="str">
        <f t="shared" si="2"/>
        <v/>
      </c>
      <c r="Q68" s="44"/>
    </row>
    <row r="69" spans="1:17" s="50" customFormat="1" ht="21" customHeight="1">
      <c r="A69" s="66"/>
      <c r="B69" s="68"/>
      <c r="C69" s="69"/>
      <c r="D69" s="70"/>
      <c r="E69" s="69"/>
      <c r="F69" s="71"/>
      <c r="G69" s="71"/>
      <c r="H69" s="71"/>
      <c r="I69" s="72"/>
      <c r="J69" s="72"/>
      <c r="K69" s="72"/>
      <c r="L69" s="73"/>
      <c r="O69" s="186" t="str">
        <f t="shared" si="3"/>
        <v/>
      </c>
      <c r="P69" s="186" t="str">
        <f t="shared" si="2"/>
        <v/>
      </c>
      <c r="Q69" s="44"/>
    </row>
    <row r="70" spans="1:17" s="50" customFormat="1" ht="21" customHeight="1">
      <c r="A70" s="66"/>
      <c r="B70" s="68"/>
      <c r="C70" s="69"/>
      <c r="D70" s="70"/>
      <c r="E70" s="69"/>
      <c r="F70" s="71"/>
      <c r="G70" s="71"/>
      <c r="H70" s="71"/>
      <c r="I70" s="72"/>
      <c r="J70" s="72"/>
      <c r="K70" s="72"/>
      <c r="L70" s="73"/>
      <c r="O70" s="186" t="str">
        <f t="shared" si="3"/>
        <v/>
      </c>
      <c r="P70" s="186" t="str">
        <f t="shared" si="2"/>
        <v/>
      </c>
      <c r="Q70" s="44"/>
    </row>
    <row r="71" spans="1:17" s="50" customFormat="1" ht="21" customHeight="1">
      <c r="A71" s="66"/>
      <c r="B71" s="68"/>
      <c r="C71" s="69"/>
      <c r="D71" s="70"/>
      <c r="E71" s="69"/>
      <c r="F71" s="71"/>
      <c r="G71" s="71"/>
      <c r="H71" s="71"/>
      <c r="I71" s="72"/>
      <c r="J71" s="72"/>
      <c r="K71" s="72"/>
      <c r="L71" s="73"/>
      <c r="O71" s="186" t="str">
        <f t="shared" si="3"/>
        <v/>
      </c>
      <c r="P71" s="186" t="str">
        <f t="shared" si="2"/>
        <v/>
      </c>
      <c r="Q71" s="44"/>
    </row>
    <row r="72" spans="1:17" s="50" customFormat="1" ht="21" customHeight="1">
      <c r="A72" s="66"/>
      <c r="B72" s="68"/>
      <c r="C72" s="69"/>
      <c r="D72" s="70"/>
      <c r="E72" s="69"/>
      <c r="F72" s="71"/>
      <c r="G72" s="71"/>
      <c r="H72" s="71"/>
      <c r="I72" s="72"/>
      <c r="J72" s="72"/>
      <c r="K72" s="72"/>
      <c r="L72" s="73"/>
      <c r="O72" s="186" t="str">
        <f t="shared" si="3"/>
        <v/>
      </c>
      <c r="P72" s="186" t="str">
        <f t="shared" si="2"/>
        <v/>
      </c>
      <c r="Q72" s="44"/>
    </row>
    <row r="73" spans="1:17" s="50" customFormat="1" ht="21" customHeight="1">
      <c r="A73" s="66"/>
      <c r="B73" s="68"/>
      <c r="C73" s="69"/>
      <c r="D73" s="70"/>
      <c r="E73" s="69"/>
      <c r="F73" s="71"/>
      <c r="G73" s="71"/>
      <c r="H73" s="71"/>
      <c r="I73" s="72"/>
      <c r="J73" s="72"/>
      <c r="K73" s="72"/>
      <c r="L73" s="73"/>
      <c r="O73" s="186" t="str">
        <f t="shared" si="3"/>
        <v/>
      </c>
      <c r="P73" s="186" t="str">
        <f t="shared" si="2"/>
        <v/>
      </c>
      <c r="Q73" s="44"/>
    </row>
    <row r="74" spans="1:17" s="50" customFormat="1" ht="21" customHeight="1">
      <c r="A74" s="66"/>
      <c r="B74" s="68"/>
      <c r="C74" s="69"/>
      <c r="D74" s="70"/>
      <c r="E74" s="69"/>
      <c r="F74" s="71"/>
      <c r="G74" s="71"/>
      <c r="H74" s="71"/>
      <c r="I74" s="72"/>
      <c r="J74" s="72"/>
      <c r="K74" s="72"/>
      <c r="L74" s="73"/>
      <c r="O74" s="186" t="str">
        <f t="shared" si="3"/>
        <v/>
      </c>
      <c r="P74" s="186" t="str">
        <f t="shared" si="2"/>
        <v/>
      </c>
      <c r="Q74" s="44"/>
    </row>
    <row r="75" spans="1:17" s="50" customFormat="1" ht="21" customHeight="1">
      <c r="A75" s="66"/>
      <c r="B75" s="68"/>
      <c r="C75" s="69"/>
      <c r="D75" s="70"/>
      <c r="E75" s="69"/>
      <c r="F75" s="71"/>
      <c r="G75" s="71"/>
      <c r="H75" s="71"/>
      <c r="I75" s="72"/>
      <c r="J75" s="72"/>
      <c r="K75" s="72"/>
      <c r="L75" s="73"/>
      <c r="O75" s="186" t="str">
        <f t="shared" si="3"/>
        <v/>
      </c>
      <c r="P75" s="186" t="str">
        <f t="shared" si="2"/>
        <v/>
      </c>
      <c r="Q75" s="44"/>
    </row>
    <row r="76" spans="1:17" s="50" customFormat="1" ht="21" customHeight="1">
      <c r="A76" s="66"/>
      <c r="B76" s="68"/>
      <c r="C76" s="69"/>
      <c r="D76" s="70"/>
      <c r="E76" s="69"/>
      <c r="F76" s="71"/>
      <c r="G76" s="71"/>
      <c r="H76" s="71"/>
      <c r="I76" s="72"/>
      <c r="J76" s="72"/>
      <c r="K76" s="72"/>
      <c r="L76" s="73"/>
      <c r="O76" s="186" t="str">
        <f t="shared" si="3"/>
        <v/>
      </c>
      <c r="P76" s="186" t="str">
        <f t="shared" si="2"/>
        <v/>
      </c>
      <c r="Q76" s="44"/>
    </row>
    <row r="77" spans="1:17" s="50" customFormat="1" ht="21" customHeight="1">
      <c r="A77" s="66"/>
      <c r="B77" s="68"/>
      <c r="C77" s="69"/>
      <c r="D77" s="70"/>
      <c r="E77" s="69"/>
      <c r="F77" s="71"/>
      <c r="G77" s="71"/>
      <c r="H77" s="71"/>
      <c r="I77" s="72"/>
      <c r="J77" s="72"/>
      <c r="K77" s="72"/>
      <c r="L77" s="73"/>
      <c r="O77" s="186" t="str">
        <f t="shared" si="3"/>
        <v/>
      </c>
      <c r="P77" s="186" t="str">
        <f t="shared" si="2"/>
        <v/>
      </c>
      <c r="Q77" s="44"/>
    </row>
    <row r="78" spans="1:17" s="50" customFormat="1" ht="21" customHeight="1">
      <c r="A78" s="66"/>
      <c r="B78" s="68"/>
      <c r="C78" s="69"/>
      <c r="D78" s="70"/>
      <c r="E78" s="69"/>
      <c r="F78" s="71"/>
      <c r="G78" s="71"/>
      <c r="H78" s="71"/>
      <c r="I78" s="72"/>
      <c r="J78" s="72"/>
      <c r="K78" s="72"/>
      <c r="L78" s="73"/>
      <c r="O78" s="186" t="str">
        <f t="shared" si="3"/>
        <v/>
      </c>
      <c r="P78" s="186" t="str">
        <f t="shared" si="2"/>
        <v/>
      </c>
      <c r="Q78" s="44"/>
    </row>
    <row r="79" spans="1:17" s="50" customFormat="1" ht="21" customHeight="1">
      <c r="A79" s="66"/>
      <c r="B79" s="68"/>
      <c r="C79" s="69"/>
      <c r="D79" s="70"/>
      <c r="E79" s="69"/>
      <c r="F79" s="71"/>
      <c r="G79" s="71"/>
      <c r="H79" s="71"/>
      <c r="I79" s="72"/>
      <c r="J79" s="72"/>
      <c r="K79" s="72"/>
      <c r="L79" s="73"/>
      <c r="O79" s="186" t="str">
        <f t="shared" si="3"/>
        <v/>
      </c>
      <c r="P79" s="186" t="str">
        <f t="shared" si="2"/>
        <v/>
      </c>
      <c r="Q79" s="44"/>
    </row>
    <row r="80" spans="1:17" s="50" customFormat="1" ht="21" customHeight="1">
      <c r="A80" s="66"/>
      <c r="B80" s="68"/>
      <c r="C80" s="69"/>
      <c r="D80" s="70"/>
      <c r="E80" s="69"/>
      <c r="F80" s="71"/>
      <c r="G80" s="71"/>
      <c r="H80" s="71"/>
      <c r="I80" s="72"/>
      <c r="J80" s="72"/>
      <c r="K80" s="72"/>
      <c r="L80" s="73"/>
      <c r="O80" s="186" t="str">
        <f t="shared" si="3"/>
        <v/>
      </c>
      <c r="P80" s="186" t="str">
        <f t="shared" si="2"/>
        <v/>
      </c>
      <c r="Q80" s="44"/>
    </row>
    <row r="81" spans="1:17" s="50" customFormat="1" ht="21" customHeight="1">
      <c r="A81" s="66"/>
      <c r="B81" s="68"/>
      <c r="C81" s="69"/>
      <c r="D81" s="70"/>
      <c r="E81" s="69"/>
      <c r="F81" s="71"/>
      <c r="G81" s="71"/>
      <c r="H81" s="71"/>
      <c r="I81" s="72"/>
      <c r="J81" s="72"/>
      <c r="K81" s="72"/>
      <c r="L81" s="73"/>
      <c r="O81" s="186" t="str">
        <f t="shared" si="3"/>
        <v/>
      </c>
      <c r="P81" s="186" t="str">
        <f t="shared" si="2"/>
        <v/>
      </c>
      <c r="Q81" s="44"/>
    </row>
    <row r="82" spans="1:17" s="50" customFormat="1" ht="21" customHeight="1">
      <c r="A82" s="66"/>
      <c r="B82" s="68"/>
      <c r="C82" s="69"/>
      <c r="D82" s="70"/>
      <c r="E82" s="69"/>
      <c r="F82" s="71"/>
      <c r="G82" s="71"/>
      <c r="H82" s="71"/>
      <c r="I82" s="72"/>
      <c r="J82" s="72"/>
      <c r="K82" s="72"/>
      <c r="L82" s="73"/>
      <c r="O82" s="186" t="str">
        <f t="shared" si="3"/>
        <v/>
      </c>
      <c r="P82" s="186" t="str">
        <f t="shared" si="2"/>
        <v/>
      </c>
      <c r="Q82" s="44"/>
    </row>
    <row r="83" spans="1:17" s="50" customFormat="1" ht="21" customHeight="1">
      <c r="A83" s="66"/>
      <c r="B83" s="68"/>
      <c r="C83" s="69"/>
      <c r="D83" s="70"/>
      <c r="E83" s="69"/>
      <c r="F83" s="71"/>
      <c r="G83" s="71"/>
      <c r="H83" s="71"/>
      <c r="I83" s="72"/>
      <c r="J83" s="72"/>
      <c r="K83" s="72"/>
      <c r="L83" s="73"/>
      <c r="O83" s="186" t="str">
        <f t="shared" si="3"/>
        <v/>
      </c>
      <c r="P83" s="186" t="str">
        <f t="shared" si="2"/>
        <v/>
      </c>
      <c r="Q83" s="44"/>
    </row>
    <row r="84" spans="1:17" s="50" customFormat="1" ht="21" customHeight="1">
      <c r="A84" s="66"/>
      <c r="B84" s="68"/>
      <c r="C84" s="69"/>
      <c r="D84" s="70"/>
      <c r="E84" s="69"/>
      <c r="F84" s="71"/>
      <c r="G84" s="71"/>
      <c r="H84" s="71"/>
      <c r="I84" s="72"/>
      <c r="J84" s="72"/>
      <c r="K84" s="72"/>
      <c r="L84" s="73"/>
      <c r="O84" s="186" t="str">
        <f t="shared" si="3"/>
        <v/>
      </c>
      <c r="P84" s="186" t="str">
        <f t="shared" si="2"/>
        <v/>
      </c>
      <c r="Q84" s="44"/>
    </row>
    <row r="85" spans="1:17" s="50" customFormat="1" ht="21" customHeight="1">
      <c r="A85" s="66"/>
      <c r="B85" s="68"/>
      <c r="C85" s="69"/>
      <c r="D85" s="70"/>
      <c r="E85" s="69"/>
      <c r="F85" s="71"/>
      <c r="G85" s="71"/>
      <c r="H85" s="71"/>
      <c r="I85" s="72"/>
      <c r="J85" s="72"/>
      <c r="K85" s="72"/>
      <c r="L85" s="73"/>
      <c r="O85" s="186" t="str">
        <f t="shared" si="3"/>
        <v/>
      </c>
      <c r="P85" s="186" t="str">
        <f t="shared" si="2"/>
        <v/>
      </c>
      <c r="Q85" s="44"/>
    </row>
    <row r="86" spans="1:17" s="50" customFormat="1" ht="21" customHeight="1">
      <c r="A86" s="66"/>
      <c r="B86" s="68"/>
      <c r="C86" s="69"/>
      <c r="D86" s="70"/>
      <c r="E86" s="69"/>
      <c r="F86" s="71"/>
      <c r="G86" s="71"/>
      <c r="H86" s="71"/>
      <c r="I86" s="72"/>
      <c r="J86" s="72"/>
      <c r="K86" s="72"/>
      <c r="L86" s="73"/>
      <c r="O86" s="186" t="str">
        <f t="shared" si="3"/>
        <v/>
      </c>
      <c r="P86" s="186" t="str">
        <f t="shared" si="2"/>
        <v/>
      </c>
      <c r="Q86" s="44"/>
    </row>
    <row r="87" spans="1:17" s="50" customFormat="1" ht="21" customHeight="1">
      <c r="A87" s="66"/>
      <c r="B87" s="68"/>
      <c r="C87" s="69"/>
      <c r="D87" s="70"/>
      <c r="E87" s="69"/>
      <c r="F87" s="71"/>
      <c r="G87" s="71"/>
      <c r="H87" s="71"/>
      <c r="I87" s="72"/>
      <c r="J87" s="72"/>
      <c r="K87" s="72"/>
      <c r="L87" s="73"/>
      <c r="O87" s="186" t="str">
        <f t="shared" si="3"/>
        <v/>
      </c>
      <c r="P87" s="186" t="str">
        <f t="shared" si="2"/>
        <v/>
      </c>
      <c r="Q87" s="44"/>
    </row>
    <row r="88" spans="1:17" s="50" customFormat="1" ht="21" customHeight="1">
      <c r="A88" s="66"/>
      <c r="B88" s="68"/>
      <c r="C88" s="69"/>
      <c r="D88" s="70"/>
      <c r="E88" s="69"/>
      <c r="F88" s="71"/>
      <c r="G88" s="71"/>
      <c r="H88" s="71"/>
      <c r="I88" s="72"/>
      <c r="J88" s="72"/>
      <c r="K88" s="72"/>
      <c r="L88" s="73"/>
      <c r="O88" s="186" t="str">
        <f t="shared" si="3"/>
        <v/>
      </c>
      <c r="P88" s="186" t="str">
        <f t="shared" si="2"/>
        <v/>
      </c>
      <c r="Q88" s="44"/>
    </row>
    <row r="89" spans="1:17" s="50" customFormat="1" ht="21" customHeight="1">
      <c r="A89" s="66"/>
      <c r="B89" s="68"/>
      <c r="C89" s="69"/>
      <c r="D89" s="70"/>
      <c r="E89" s="69"/>
      <c r="F89" s="71"/>
      <c r="G89" s="71"/>
      <c r="H89" s="71"/>
      <c r="I89" s="72"/>
      <c r="J89" s="72"/>
      <c r="K89" s="72"/>
      <c r="L89" s="73"/>
      <c r="O89" s="186" t="str">
        <f t="shared" si="3"/>
        <v/>
      </c>
      <c r="P89" s="186" t="str">
        <f t="shared" si="2"/>
        <v/>
      </c>
      <c r="Q89" s="44"/>
    </row>
    <row r="90" spans="1:17" s="50" customFormat="1" ht="21" customHeight="1">
      <c r="A90" s="66"/>
      <c r="B90" s="68"/>
      <c r="C90" s="69"/>
      <c r="D90" s="70"/>
      <c r="E90" s="69"/>
      <c r="F90" s="71"/>
      <c r="G90" s="71"/>
      <c r="H90" s="71"/>
      <c r="I90" s="72"/>
      <c r="J90" s="72"/>
      <c r="K90" s="72"/>
      <c r="L90" s="73"/>
      <c r="O90" s="186" t="str">
        <f t="shared" si="3"/>
        <v/>
      </c>
      <c r="P90" s="186" t="str">
        <f t="shared" si="2"/>
        <v/>
      </c>
      <c r="Q90" s="44"/>
    </row>
    <row r="91" spans="1:17" s="50" customFormat="1" ht="21" customHeight="1">
      <c r="A91" s="66"/>
      <c r="B91" s="68"/>
      <c r="C91" s="69"/>
      <c r="D91" s="70"/>
      <c r="E91" s="69"/>
      <c r="F91" s="71"/>
      <c r="G91" s="71"/>
      <c r="H91" s="71"/>
      <c r="I91" s="72"/>
      <c r="J91" s="72"/>
      <c r="K91" s="72"/>
      <c r="L91" s="73"/>
      <c r="O91" s="186" t="str">
        <f t="shared" si="3"/>
        <v/>
      </c>
      <c r="P91" s="186" t="str">
        <f t="shared" si="2"/>
        <v/>
      </c>
      <c r="Q91" s="44"/>
    </row>
    <row r="92" spans="1:17" s="50" customFormat="1" ht="21" customHeight="1">
      <c r="A92" s="66"/>
      <c r="B92" s="68"/>
      <c r="C92" s="69"/>
      <c r="D92" s="70"/>
      <c r="E92" s="69"/>
      <c r="F92" s="71"/>
      <c r="G92" s="71"/>
      <c r="H92" s="71"/>
      <c r="I92" s="72"/>
      <c r="J92" s="72"/>
      <c r="K92" s="72"/>
      <c r="L92" s="73"/>
      <c r="O92" s="186" t="str">
        <f t="shared" si="3"/>
        <v/>
      </c>
      <c r="P92" s="186" t="str">
        <f t="shared" si="2"/>
        <v/>
      </c>
      <c r="Q92" s="44"/>
    </row>
    <row r="93" spans="1:17" s="50" customFormat="1" ht="21" customHeight="1">
      <c r="A93" s="66"/>
      <c r="B93" s="68"/>
      <c r="C93" s="69"/>
      <c r="D93" s="70"/>
      <c r="E93" s="69"/>
      <c r="F93" s="71"/>
      <c r="G93" s="71"/>
      <c r="H93" s="71"/>
      <c r="I93" s="72"/>
      <c r="J93" s="72"/>
      <c r="K93" s="72"/>
      <c r="L93" s="73"/>
      <c r="O93" s="186" t="str">
        <f t="shared" si="3"/>
        <v/>
      </c>
      <c r="P93" s="186" t="str">
        <f t="shared" si="2"/>
        <v/>
      </c>
      <c r="Q93" s="44"/>
    </row>
    <row r="94" spans="1:17" s="50" customFormat="1" ht="21" customHeight="1">
      <c r="A94" s="66"/>
      <c r="B94" s="68"/>
      <c r="C94" s="69"/>
      <c r="D94" s="70"/>
      <c r="E94" s="69"/>
      <c r="F94" s="71"/>
      <c r="G94" s="71"/>
      <c r="H94" s="71"/>
      <c r="I94" s="72"/>
      <c r="J94" s="72"/>
      <c r="K94" s="72"/>
      <c r="L94" s="73"/>
      <c r="O94" s="186" t="str">
        <f t="shared" si="3"/>
        <v/>
      </c>
      <c r="P94" s="186" t="str">
        <f t="shared" si="2"/>
        <v/>
      </c>
      <c r="Q94" s="44"/>
    </row>
    <row r="95" spans="1:17" s="50" customFormat="1" ht="21" customHeight="1">
      <c r="A95" s="66"/>
      <c r="B95" s="68"/>
      <c r="C95" s="69"/>
      <c r="D95" s="70"/>
      <c r="E95" s="69"/>
      <c r="F95" s="71"/>
      <c r="G95" s="71"/>
      <c r="H95" s="71"/>
      <c r="I95" s="72"/>
      <c r="J95" s="72"/>
      <c r="K95" s="72"/>
      <c r="L95" s="73"/>
      <c r="O95" s="186" t="str">
        <f t="shared" si="3"/>
        <v/>
      </c>
      <c r="P95" s="186" t="str">
        <f t="shared" si="2"/>
        <v/>
      </c>
      <c r="Q95" s="44"/>
    </row>
    <row r="96" spans="1:17" s="50" customFormat="1" ht="21" customHeight="1">
      <c r="A96" s="66"/>
      <c r="B96" s="68"/>
      <c r="C96" s="69"/>
      <c r="D96" s="70"/>
      <c r="E96" s="69"/>
      <c r="F96" s="71"/>
      <c r="G96" s="71"/>
      <c r="H96" s="71"/>
      <c r="I96" s="72"/>
      <c r="J96" s="72"/>
      <c r="K96" s="72"/>
      <c r="L96" s="73"/>
      <c r="O96" s="186" t="str">
        <f t="shared" si="3"/>
        <v/>
      </c>
      <c r="P96" s="186" t="str">
        <f t="shared" si="2"/>
        <v/>
      </c>
      <c r="Q96" s="44"/>
    </row>
    <row r="97" spans="1:17" s="50" customFormat="1" ht="21" customHeight="1">
      <c r="A97" s="66"/>
      <c r="B97" s="68"/>
      <c r="C97" s="69"/>
      <c r="D97" s="70"/>
      <c r="E97" s="69"/>
      <c r="F97" s="71"/>
      <c r="G97" s="71"/>
      <c r="H97" s="71"/>
      <c r="I97" s="72"/>
      <c r="J97" s="72"/>
      <c r="K97" s="72"/>
      <c r="L97" s="73"/>
      <c r="O97" s="186" t="str">
        <f t="shared" si="3"/>
        <v/>
      </c>
      <c r="P97" s="186" t="str">
        <f t="shared" si="2"/>
        <v/>
      </c>
      <c r="Q97" s="44"/>
    </row>
    <row r="98" spans="1:17" s="50" customFormat="1" ht="21" customHeight="1">
      <c r="A98" s="66"/>
      <c r="B98" s="68"/>
      <c r="C98" s="69"/>
      <c r="D98" s="70"/>
      <c r="E98" s="69"/>
      <c r="F98" s="71"/>
      <c r="G98" s="71"/>
      <c r="H98" s="71"/>
      <c r="I98" s="72"/>
      <c r="J98" s="72"/>
      <c r="K98" s="72"/>
      <c r="L98" s="73"/>
      <c r="O98" s="186" t="str">
        <f t="shared" si="3"/>
        <v/>
      </c>
      <c r="P98" s="186" t="str">
        <f t="shared" si="2"/>
        <v/>
      </c>
      <c r="Q98" s="44"/>
    </row>
    <row r="99" spans="1:17" s="50" customFormat="1" ht="21" customHeight="1">
      <c r="A99" s="66"/>
      <c r="B99" s="68"/>
      <c r="C99" s="69"/>
      <c r="D99" s="70"/>
      <c r="E99" s="69"/>
      <c r="F99" s="71"/>
      <c r="G99" s="71"/>
      <c r="H99" s="71"/>
      <c r="I99" s="72"/>
      <c r="J99" s="72"/>
      <c r="K99" s="72"/>
      <c r="L99" s="73"/>
      <c r="O99" s="186" t="str">
        <f t="shared" si="3"/>
        <v/>
      </c>
      <c r="P99" s="186" t="str">
        <f t="shared" si="2"/>
        <v/>
      </c>
      <c r="Q99" s="44"/>
    </row>
    <row r="100" spans="1:17" s="50" customFormat="1" ht="21" customHeight="1">
      <c r="A100" s="66"/>
      <c r="B100" s="68"/>
      <c r="C100" s="69"/>
      <c r="D100" s="70"/>
      <c r="E100" s="69"/>
      <c r="F100" s="71"/>
      <c r="G100" s="71"/>
      <c r="H100" s="71"/>
      <c r="I100" s="72"/>
      <c r="J100" s="72"/>
      <c r="K100" s="72"/>
      <c r="L100" s="73"/>
      <c r="O100" s="186" t="str">
        <f t="shared" si="3"/>
        <v/>
      </c>
      <c r="P100" s="186" t="str">
        <f t="shared" si="2"/>
        <v/>
      </c>
      <c r="Q100" s="44"/>
    </row>
    <row r="101" spans="1:17" s="50" customFormat="1" ht="21" customHeight="1">
      <c r="A101" s="66"/>
      <c r="B101" s="68"/>
      <c r="C101" s="69"/>
      <c r="D101" s="70"/>
      <c r="E101" s="69"/>
      <c r="F101" s="71"/>
      <c r="G101" s="71"/>
      <c r="H101" s="71"/>
      <c r="I101" s="72"/>
      <c r="J101" s="72"/>
      <c r="K101" s="72"/>
      <c r="L101" s="73"/>
      <c r="O101" s="186" t="str">
        <f t="shared" si="3"/>
        <v/>
      </c>
      <c r="P101" s="186" t="str">
        <f t="shared" si="2"/>
        <v/>
      </c>
      <c r="Q101" s="44"/>
    </row>
    <row r="102" spans="1:17" s="50" customFormat="1" ht="21" customHeight="1">
      <c r="A102" s="66"/>
      <c r="B102" s="68"/>
      <c r="C102" s="69"/>
      <c r="D102" s="70"/>
      <c r="E102" s="69"/>
      <c r="F102" s="71"/>
      <c r="G102" s="71"/>
      <c r="H102" s="71"/>
      <c r="I102" s="72"/>
      <c r="J102" s="72"/>
      <c r="K102" s="72"/>
      <c r="L102" s="73"/>
      <c r="O102" s="186" t="str">
        <f t="shared" si="3"/>
        <v/>
      </c>
      <c r="P102" s="186" t="str">
        <f t="shared" si="2"/>
        <v/>
      </c>
      <c r="Q102" s="44"/>
    </row>
    <row r="103" spans="1:17" s="50" customFormat="1" ht="21" customHeight="1">
      <c r="A103" s="66"/>
      <c r="B103" s="68"/>
      <c r="C103" s="69"/>
      <c r="D103" s="70"/>
      <c r="E103" s="69"/>
      <c r="F103" s="71"/>
      <c r="G103" s="71"/>
      <c r="H103" s="71"/>
      <c r="I103" s="72"/>
      <c r="J103" s="72"/>
      <c r="K103" s="72"/>
      <c r="L103" s="73"/>
      <c r="O103" s="186" t="str">
        <f t="shared" si="3"/>
        <v/>
      </c>
      <c r="P103" s="186" t="str">
        <f t="shared" ref="P103:P166" si="4">IF(COUNTA(A103:B103,D103,F103:H103)=0,"",IF(AND(A103&lt;&gt;"-",COUNTIF(区間名,A103)&gt;0,OR(AND(B103&lt;&gt;"",D103&gt;0,COUNTA(F103:H103)&gt;0),AND(OR(B103="未調査",B103="記録無し"),D103&lt;1,COUNTA(F103:H103)=0))),0,1))</f>
        <v/>
      </c>
      <c r="Q103" s="44"/>
    </row>
    <row r="104" spans="1:17" s="50" customFormat="1" ht="21" customHeight="1">
      <c r="A104" s="66"/>
      <c r="B104" s="68"/>
      <c r="C104" s="69"/>
      <c r="D104" s="70"/>
      <c r="E104" s="69"/>
      <c r="F104" s="71"/>
      <c r="G104" s="71"/>
      <c r="H104" s="71"/>
      <c r="I104" s="72"/>
      <c r="J104" s="72"/>
      <c r="K104" s="72"/>
      <c r="L104" s="73"/>
      <c r="O104" s="186" t="str">
        <f t="shared" ref="O104:O167" si="5">IF(OR($A104="",$A104="範囲外",$A104="-"),"",$A104)</f>
        <v/>
      </c>
      <c r="P104" s="186" t="str">
        <f t="shared" si="4"/>
        <v/>
      </c>
      <c r="Q104" s="44"/>
    </row>
    <row r="105" spans="1:17" s="50" customFormat="1" ht="21" customHeight="1">
      <c r="A105" s="66"/>
      <c r="B105" s="68"/>
      <c r="C105" s="69"/>
      <c r="D105" s="70"/>
      <c r="E105" s="69"/>
      <c r="F105" s="71"/>
      <c r="G105" s="71"/>
      <c r="H105" s="71"/>
      <c r="I105" s="72"/>
      <c r="J105" s="72"/>
      <c r="K105" s="72"/>
      <c r="L105" s="73"/>
      <c r="O105" s="186" t="str">
        <f t="shared" si="5"/>
        <v/>
      </c>
      <c r="P105" s="186" t="str">
        <f t="shared" si="4"/>
        <v/>
      </c>
      <c r="Q105" s="44"/>
    </row>
    <row r="106" spans="1:17" s="50" customFormat="1" ht="21" customHeight="1">
      <c r="A106" s="66"/>
      <c r="B106" s="68"/>
      <c r="C106" s="69"/>
      <c r="D106" s="70"/>
      <c r="E106" s="69"/>
      <c r="F106" s="71"/>
      <c r="G106" s="71"/>
      <c r="H106" s="71"/>
      <c r="I106" s="72"/>
      <c r="J106" s="72"/>
      <c r="K106" s="72"/>
      <c r="L106" s="73"/>
      <c r="O106" s="186" t="str">
        <f t="shared" si="5"/>
        <v/>
      </c>
      <c r="P106" s="186" t="str">
        <f t="shared" si="4"/>
        <v/>
      </c>
      <c r="Q106" s="44"/>
    </row>
    <row r="107" spans="1:17" s="50" customFormat="1" ht="21" customHeight="1">
      <c r="A107" s="66"/>
      <c r="B107" s="68"/>
      <c r="C107" s="69"/>
      <c r="D107" s="70"/>
      <c r="E107" s="69"/>
      <c r="F107" s="71"/>
      <c r="G107" s="71"/>
      <c r="H107" s="71"/>
      <c r="I107" s="72"/>
      <c r="J107" s="72"/>
      <c r="K107" s="72"/>
      <c r="L107" s="73"/>
      <c r="O107" s="186" t="str">
        <f t="shared" si="5"/>
        <v/>
      </c>
      <c r="P107" s="186" t="str">
        <f t="shared" si="4"/>
        <v/>
      </c>
      <c r="Q107" s="44"/>
    </row>
    <row r="108" spans="1:17" s="50" customFormat="1" ht="21" customHeight="1">
      <c r="A108" s="66"/>
      <c r="B108" s="68"/>
      <c r="C108" s="69"/>
      <c r="D108" s="70"/>
      <c r="E108" s="69"/>
      <c r="F108" s="71"/>
      <c r="G108" s="71"/>
      <c r="H108" s="71"/>
      <c r="I108" s="72"/>
      <c r="J108" s="72"/>
      <c r="K108" s="72"/>
      <c r="L108" s="73"/>
      <c r="O108" s="186" t="str">
        <f t="shared" si="5"/>
        <v/>
      </c>
      <c r="P108" s="186" t="str">
        <f t="shared" si="4"/>
        <v/>
      </c>
      <c r="Q108" s="44"/>
    </row>
    <row r="109" spans="1:17" s="50" customFormat="1" ht="21" customHeight="1">
      <c r="A109" s="66"/>
      <c r="B109" s="68"/>
      <c r="C109" s="69"/>
      <c r="D109" s="70"/>
      <c r="E109" s="69"/>
      <c r="F109" s="71"/>
      <c r="G109" s="71"/>
      <c r="H109" s="71"/>
      <c r="I109" s="72"/>
      <c r="J109" s="72"/>
      <c r="K109" s="72"/>
      <c r="L109" s="73"/>
      <c r="O109" s="186" t="str">
        <f t="shared" si="5"/>
        <v/>
      </c>
      <c r="P109" s="186" t="str">
        <f t="shared" si="4"/>
        <v/>
      </c>
      <c r="Q109" s="44"/>
    </row>
    <row r="110" spans="1:17" s="50" customFormat="1" ht="21" customHeight="1">
      <c r="A110" s="66"/>
      <c r="B110" s="68"/>
      <c r="C110" s="69"/>
      <c r="D110" s="70"/>
      <c r="E110" s="69"/>
      <c r="F110" s="71"/>
      <c r="G110" s="71"/>
      <c r="H110" s="71"/>
      <c r="I110" s="72"/>
      <c r="J110" s="72"/>
      <c r="K110" s="72"/>
      <c r="L110" s="73"/>
      <c r="O110" s="186" t="str">
        <f t="shared" si="5"/>
        <v/>
      </c>
      <c r="P110" s="186" t="str">
        <f t="shared" si="4"/>
        <v/>
      </c>
      <c r="Q110" s="44"/>
    </row>
    <row r="111" spans="1:17" s="50" customFormat="1" ht="21" customHeight="1">
      <c r="A111" s="66"/>
      <c r="B111" s="68"/>
      <c r="C111" s="69"/>
      <c r="D111" s="70"/>
      <c r="E111" s="69"/>
      <c r="F111" s="71"/>
      <c r="G111" s="71"/>
      <c r="H111" s="71"/>
      <c r="I111" s="72"/>
      <c r="J111" s="72"/>
      <c r="K111" s="72"/>
      <c r="L111" s="73"/>
      <c r="O111" s="186" t="str">
        <f t="shared" si="5"/>
        <v/>
      </c>
      <c r="P111" s="186" t="str">
        <f t="shared" si="4"/>
        <v/>
      </c>
      <c r="Q111" s="44"/>
    </row>
    <row r="112" spans="1:17" s="50" customFormat="1" ht="21" customHeight="1">
      <c r="A112" s="66"/>
      <c r="B112" s="68"/>
      <c r="C112" s="69"/>
      <c r="D112" s="70"/>
      <c r="E112" s="69"/>
      <c r="F112" s="71"/>
      <c r="G112" s="71"/>
      <c r="H112" s="71"/>
      <c r="I112" s="72"/>
      <c r="J112" s="72"/>
      <c r="K112" s="72"/>
      <c r="L112" s="73"/>
      <c r="O112" s="186" t="str">
        <f t="shared" si="5"/>
        <v/>
      </c>
      <c r="P112" s="186" t="str">
        <f t="shared" si="4"/>
        <v/>
      </c>
      <c r="Q112" s="44"/>
    </row>
    <row r="113" spans="1:17" s="50" customFormat="1" ht="21" customHeight="1">
      <c r="A113" s="66"/>
      <c r="B113" s="68"/>
      <c r="C113" s="69"/>
      <c r="D113" s="70"/>
      <c r="E113" s="69"/>
      <c r="F113" s="71"/>
      <c r="G113" s="71"/>
      <c r="H113" s="71"/>
      <c r="I113" s="72"/>
      <c r="J113" s="72"/>
      <c r="K113" s="72"/>
      <c r="L113" s="73"/>
      <c r="O113" s="186" t="str">
        <f t="shared" si="5"/>
        <v/>
      </c>
      <c r="P113" s="186" t="str">
        <f t="shared" si="4"/>
        <v/>
      </c>
      <c r="Q113" s="44"/>
    </row>
    <row r="114" spans="1:17" s="50" customFormat="1" ht="21" customHeight="1">
      <c r="A114" s="66"/>
      <c r="B114" s="68"/>
      <c r="C114" s="69"/>
      <c r="D114" s="70"/>
      <c r="E114" s="69"/>
      <c r="F114" s="71"/>
      <c r="G114" s="71"/>
      <c r="H114" s="71"/>
      <c r="I114" s="72"/>
      <c r="J114" s="72"/>
      <c r="K114" s="72"/>
      <c r="L114" s="73"/>
      <c r="O114" s="186" t="str">
        <f t="shared" si="5"/>
        <v/>
      </c>
      <c r="P114" s="186" t="str">
        <f t="shared" si="4"/>
        <v/>
      </c>
      <c r="Q114" s="44"/>
    </row>
    <row r="115" spans="1:17" s="50" customFormat="1" ht="21" customHeight="1">
      <c r="A115" s="66"/>
      <c r="B115" s="68"/>
      <c r="C115" s="69"/>
      <c r="D115" s="70"/>
      <c r="E115" s="69"/>
      <c r="F115" s="71"/>
      <c r="G115" s="71"/>
      <c r="H115" s="71"/>
      <c r="I115" s="72"/>
      <c r="J115" s="72"/>
      <c r="K115" s="72"/>
      <c r="L115" s="73"/>
      <c r="O115" s="186" t="str">
        <f t="shared" si="5"/>
        <v/>
      </c>
      <c r="P115" s="186" t="str">
        <f t="shared" si="4"/>
        <v/>
      </c>
      <c r="Q115" s="44"/>
    </row>
    <row r="116" spans="1:17" s="50" customFormat="1" ht="21" customHeight="1">
      <c r="A116" s="66"/>
      <c r="B116" s="68"/>
      <c r="C116" s="69"/>
      <c r="D116" s="70"/>
      <c r="E116" s="69"/>
      <c r="F116" s="71"/>
      <c r="G116" s="71"/>
      <c r="H116" s="71"/>
      <c r="I116" s="72"/>
      <c r="J116" s="72"/>
      <c r="K116" s="72"/>
      <c r="L116" s="73"/>
      <c r="O116" s="186" t="str">
        <f t="shared" si="5"/>
        <v/>
      </c>
      <c r="P116" s="186" t="str">
        <f t="shared" si="4"/>
        <v/>
      </c>
      <c r="Q116" s="44"/>
    </row>
    <row r="117" spans="1:17" s="50" customFormat="1" ht="21" customHeight="1">
      <c r="A117" s="66"/>
      <c r="B117" s="68"/>
      <c r="C117" s="69"/>
      <c r="D117" s="70"/>
      <c r="E117" s="69"/>
      <c r="F117" s="71"/>
      <c r="G117" s="71"/>
      <c r="H117" s="71"/>
      <c r="I117" s="72"/>
      <c r="J117" s="72"/>
      <c r="K117" s="72"/>
      <c r="L117" s="73"/>
      <c r="O117" s="186" t="str">
        <f t="shared" si="5"/>
        <v/>
      </c>
      <c r="P117" s="186" t="str">
        <f t="shared" si="4"/>
        <v/>
      </c>
      <c r="Q117" s="44"/>
    </row>
    <row r="118" spans="1:17" s="50" customFormat="1" ht="21" customHeight="1">
      <c r="A118" s="66"/>
      <c r="B118" s="68"/>
      <c r="C118" s="69"/>
      <c r="D118" s="70"/>
      <c r="E118" s="69"/>
      <c r="F118" s="71"/>
      <c r="G118" s="71"/>
      <c r="H118" s="71"/>
      <c r="I118" s="72"/>
      <c r="J118" s="72"/>
      <c r="K118" s="72"/>
      <c r="L118" s="73"/>
      <c r="O118" s="186" t="str">
        <f t="shared" si="5"/>
        <v/>
      </c>
      <c r="P118" s="186" t="str">
        <f t="shared" si="4"/>
        <v/>
      </c>
      <c r="Q118" s="44"/>
    </row>
    <row r="119" spans="1:17" s="50" customFormat="1" ht="21" customHeight="1">
      <c r="A119" s="66"/>
      <c r="B119" s="68"/>
      <c r="C119" s="69"/>
      <c r="D119" s="70"/>
      <c r="E119" s="69"/>
      <c r="F119" s="71"/>
      <c r="G119" s="71"/>
      <c r="H119" s="71"/>
      <c r="I119" s="72"/>
      <c r="J119" s="72"/>
      <c r="K119" s="72"/>
      <c r="L119" s="73"/>
      <c r="O119" s="186" t="str">
        <f t="shared" si="5"/>
        <v/>
      </c>
      <c r="P119" s="186" t="str">
        <f t="shared" si="4"/>
        <v/>
      </c>
      <c r="Q119" s="44"/>
    </row>
    <row r="120" spans="1:17" s="50" customFormat="1" ht="21" customHeight="1">
      <c r="A120" s="66"/>
      <c r="B120" s="68"/>
      <c r="C120" s="69"/>
      <c r="D120" s="70"/>
      <c r="E120" s="69"/>
      <c r="F120" s="71"/>
      <c r="G120" s="71"/>
      <c r="H120" s="71"/>
      <c r="I120" s="72"/>
      <c r="J120" s="72"/>
      <c r="K120" s="72"/>
      <c r="L120" s="73"/>
      <c r="O120" s="186" t="str">
        <f t="shared" si="5"/>
        <v/>
      </c>
      <c r="P120" s="186" t="str">
        <f t="shared" si="4"/>
        <v/>
      </c>
      <c r="Q120" s="44"/>
    </row>
    <row r="121" spans="1:17" s="50" customFormat="1" ht="21" customHeight="1">
      <c r="A121" s="66"/>
      <c r="B121" s="68"/>
      <c r="C121" s="69"/>
      <c r="D121" s="70"/>
      <c r="E121" s="69"/>
      <c r="F121" s="71"/>
      <c r="G121" s="71"/>
      <c r="H121" s="71"/>
      <c r="I121" s="72"/>
      <c r="J121" s="72"/>
      <c r="K121" s="72"/>
      <c r="L121" s="73"/>
      <c r="O121" s="186" t="str">
        <f t="shared" si="5"/>
        <v/>
      </c>
      <c r="P121" s="186" t="str">
        <f t="shared" si="4"/>
        <v/>
      </c>
      <c r="Q121" s="44"/>
    </row>
    <row r="122" spans="1:17" s="50" customFormat="1" ht="21" customHeight="1">
      <c r="A122" s="66"/>
      <c r="B122" s="68"/>
      <c r="C122" s="69"/>
      <c r="D122" s="70"/>
      <c r="E122" s="69"/>
      <c r="F122" s="71"/>
      <c r="G122" s="71"/>
      <c r="H122" s="71"/>
      <c r="I122" s="72"/>
      <c r="J122" s="72"/>
      <c r="K122" s="72"/>
      <c r="L122" s="73"/>
      <c r="O122" s="186" t="str">
        <f t="shared" si="5"/>
        <v/>
      </c>
      <c r="P122" s="186" t="str">
        <f t="shared" si="4"/>
        <v/>
      </c>
      <c r="Q122" s="44"/>
    </row>
    <row r="123" spans="1:17" s="50" customFormat="1" ht="21" customHeight="1">
      <c r="A123" s="66"/>
      <c r="B123" s="68"/>
      <c r="C123" s="69"/>
      <c r="D123" s="70"/>
      <c r="E123" s="69"/>
      <c r="F123" s="71"/>
      <c r="G123" s="71"/>
      <c r="H123" s="71"/>
      <c r="I123" s="72"/>
      <c r="J123" s="72"/>
      <c r="K123" s="72"/>
      <c r="L123" s="73"/>
      <c r="O123" s="186" t="str">
        <f t="shared" si="5"/>
        <v/>
      </c>
      <c r="P123" s="186" t="str">
        <f t="shared" si="4"/>
        <v/>
      </c>
      <c r="Q123" s="44"/>
    </row>
    <row r="124" spans="1:17" s="50" customFormat="1" ht="21" customHeight="1">
      <c r="A124" s="66"/>
      <c r="B124" s="68"/>
      <c r="C124" s="69"/>
      <c r="D124" s="70"/>
      <c r="E124" s="69"/>
      <c r="F124" s="71"/>
      <c r="G124" s="71"/>
      <c r="H124" s="71"/>
      <c r="I124" s="72"/>
      <c r="J124" s="72"/>
      <c r="K124" s="72"/>
      <c r="L124" s="73"/>
      <c r="O124" s="186" t="str">
        <f t="shared" si="5"/>
        <v/>
      </c>
      <c r="P124" s="186" t="str">
        <f t="shared" si="4"/>
        <v/>
      </c>
      <c r="Q124" s="44"/>
    </row>
    <row r="125" spans="1:17" s="50" customFormat="1" ht="21" customHeight="1">
      <c r="A125" s="66"/>
      <c r="B125" s="68"/>
      <c r="C125" s="69"/>
      <c r="D125" s="70"/>
      <c r="E125" s="69"/>
      <c r="F125" s="71"/>
      <c r="G125" s="71"/>
      <c r="H125" s="71"/>
      <c r="I125" s="72"/>
      <c r="J125" s="72"/>
      <c r="K125" s="72"/>
      <c r="L125" s="73"/>
      <c r="O125" s="186" t="str">
        <f t="shared" si="5"/>
        <v/>
      </c>
      <c r="P125" s="186" t="str">
        <f t="shared" si="4"/>
        <v/>
      </c>
      <c r="Q125" s="44"/>
    </row>
    <row r="126" spans="1:17" s="50" customFormat="1" ht="21" customHeight="1">
      <c r="A126" s="66"/>
      <c r="B126" s="68"/>
      <c r="C126" s="69"/>
      <c r="D126" s="70"/>
      <c r="E126" s="69"/>
      <c r="F126" s="71"/>
      <c r="G126" s="71"/>
      <c r="H126" s="71"/>
      <c r="I126" s="72"/>
      <c r="J126" s="72"/>
      <c r="K126" s="72"/>
      <c r="L126" s="73"/>
      <c r="O126" s="186" t="str">
        <f t="shared" si="5"/>
        <v/>
      </c>
      <c r="P126" s="186" t="str">
        <f t="shared" si="4"/>
        <v/>
      </c>
      <c r="Q126" s="44"/>
    </row>
    <row r="127" spans="1:17" s="50" customFormat="1" ht="21" customHeight="1">
      <c r="A127" s="66"/>
      <c r="B127" s="68"/>
      <c r="C127" s="69"/>
      <c r="D127" s="70"/>
      <c r="E127" s="69"/>
      <c r="F127" s="71"/>
      <c r="G127" s="71"/>
      <c r="H127" s="71"/>
      <c r="I127" s="72"/>
      <c r="J127" s="72"/>
      <c r="K127" s="72"/>
      <c r="L127" s="73"/>
      <c r="O127" s="186" t="str">
        <f t="shared" si="5"/>
        <v/>
      </c>
      <c r="P127" s="186" t="str">
        <f t="shared" si="4"/>
        <v/>
      </c>
      <c r="Q127" s="44"/>
    </row>
    <row r="128" spans="1:17" s="50" customFormat="1" ht="21" customHeight="1">
      <c r="A128" s="66"/>
      <c r="B128" s="68"/>
      <c r="C128" s="69"/>
      <c r="D128" s="70"/>
      <c r="E128" s="69"/>
      <c r="F128" s="71"/>
      <c r="G128" s="71"/>
      <c r="H128" s="71"/>
      <c r="I128" s="72"/>
      <c r="J128" s="72"/>
      <c r="K128" s="72"/>
      <c r="L128" s="73"/>
      <c r="O128" s="186" t="str">
        <f t="shared" si="5"/>
        <v/>
      </c>
      <c r="P128" s="186" t="str">
        <f t="shared" si="4"/>
        <v/>
      </c>
      <c r="Q128" s="44"/>
    </row>
    <row r="129" spans="1:17" s="50" customFormat="1" ht="21" customHeight="1">
      <c r="A129" s="66"/>
      <c r="B129" s="68"/>
      <c r="C129" s="69"/>
      <c r="D129" s="70"/>
      <c r="E129" s="69"/>
      <c r="F129" s="71"/>
      <c r="G129" s="71"/>
      <c r="H129" s="71"/>
      <c r="I129" s="72"/>
      <c r="J129" s="72"/>
      <c r="K129" s="72"/>
      <c r="L129" s="73"/>
      <c r="O129" s="186" t="str">
        <f t="shared" si="5"/>
        <v/>
      </c>
      <c r="P129" s="186" t="str">
        <f t="shared" si="4"/>
        <v/>
      </c>
      <c r="Q129" s="44"/>
    </row>
    <row r="130" spans="1:17" s="50" customFormat="1" ht="21" customHeight="1">
      <c r="A130" s="66"/>
      <c r="B130" s="68"/>
      <c r="C130" s="69"/>
      <c r="D130" s="70"/>
      <c r="E130" s="69"/>
      <c r="F130" s="71"/>
      <c r="G130" s="71"/>
      <c r="H130" s="71"/>
      <c r="I130" s="72"/>
      <c r="J130" s="72"/>
      <c r="K130" s="72"/>
      <c r="L130" s="73"/>
      <c r="O130" s="186" t="str">
        <f t="shared" si="5"/>
        <v/>
      </c>
      <c r="P130" s="186" t="str">
        <f t="shared" si="4"/>
        <v/>
      </c>
      <c r="Q130" s="44"/>
    </row>
    <row r="131" spans="1:17" s="50" customFormat="1" ht="21" customHeight="1">
      <c r="A131" s="66"/>
      <c r="B131" s="68"/>
      <c r="C131" s="69"/>
      <c r="D131" s="70"/>
      <c r="E131" s="69"/>
      <c r="F131" s="71"/>
      <c r="G131" s="71"/>
      <c r="H131" s="71"/>
      <c r="I131" s="72"/>
      <c r="J131" s="72"/>
      <c r="K131" s="72"/>
      <c r="L131" s="73"/>
      <c r="O131" s="186" t="str">
        <f t="shared" si="5"/>
        <v/>
      </c>
      <c r="P131" s="186" t="str">
        <f t="shared" si="4"/>
        <v/>
      </c>
      <c r="Q131" s="44"/>
    </row>
    <row r="132" spans="1:17" s="50" customFormat="1" ht="21" customHeight="1">
      <c r="A132" s="66"/>
      <c r="B132" s="68"/>
      <c r="C132" s="69"/>
      <c r="D132" s="70"/>
      <c r="E132" s="69"/>
      <c r="F132" s="71"/>
      <c r="G132" s="71"/>
      <c r="H132" s="71"/>
      <c r="I132" s="72"/>
      <c r="J132" s="72"/>
      <c r="K132" s="72"/>
      <c r="L132" s="73"/>
      <c r="O132" s="186" t="str">
        <f t="shared" si="5"/>
        <v/>
      </c>
      <c r="P132" s="186" t="str">
        <f t="shared" si="4"/>
        <v/>
      </c>
      <c r="Q132" s="44"/>
    </row>
    <row r="133" spans="1:17" s="50" customFormat="1" ht="21" customHeight="1">
      <c r="A133" s="66"/>
      <c r="B133" s="68"/>
      <c r="C133" s="69"/>
      <c r="D133" s="70"/>
      <c r="E133" s="69"/>
      <c r="F133" s="71"/>
      <c r="G133" s="71"/>
      <c r="H133" s="71"/>
      <c r="I133" s="72"/>
      <c r="J133" s="72"/>
      <c r="K133" s="72"/>
      <c r="L133" s="73"/>
      <c r="O133" s="186" t="str">
        <f t="shared" si="5"/>
        <v/>
      </c>
      <c r="P133" s="186" t="str">
        <f t="shared" si="4"/>
        <v/>
      </c>
      <c r="Q133" s="44"/>
    </row>
    <row r="134" spans="1:17" s="50" customFormat="1" ht="21" customHeight="1">
      <c r="A134" s="66"/>
      <c r="B134" s="68"/>
      <c r="C134" s="69"/>
      <c r="D134" s="70"/>
      <c r="E134" s="69"/>
      <c r="F134" s="71"/>
      <c r="G134" s="71"/>
      <c r="H134" s="71"/>
      <c r="I134" s="72"/>
      <c r="J134" s="72"/>
      <c r="K134" s="72"/>
      <c r="L134" s="73"/>
      <c r="O134" s="186" t="str">
        <f t="shared" si="5"/>
        <v/>
      </c>
      <c r="P134" s="186" t="str">
        <f t="shared" si="4"/>
        <v/>
      </c>
      <c r="Q134" s="44"/>
    </row>
    <row r="135" spans="1:17" s="50" customFormat="1" ht="21" customHeight="1">
      <c r="A135" s="66"/>
      <c r="B135" s="68"/>
      <c r="C135" s="69"/>
      <c r="D135" s="70"/>
      <c r="E135" s="69"/>
      <c r="F135" s="71"/>
      <c r="G135" s="71"/>
      <c r="H135" s="71"/>
      <c r="I135" s="72"/>
      <c r="J135" s="72"/>
      <c r="K135" s="72"/>
      <c r="L135" s="73"/>
      <c r="O135" s="186" t="str">
        <f t="shared" si="5"/>
        <v/>
      </c>
      <c r="P135" s="186" t="str">
        <f t="shared" si="4"/>
        <v/>
      </c>
      <c r="Q135" s="44"/>
    </row>
    <row r="136" spans="1:17" s="50" customFormat="1" ht="21" customHeight="1">
      <c r="A136" s="66"/>
      <c r="B136" s="68"/>
      <c r="C136" s="69"/>
      <c r="D136" s="70"/>
      <c r="E136" s="69"/>
      <c r="F136" s="71"/>
      <c r="G136" s="71"/>
      <c r="H136" s="71"/>
      <c r="I136" s="72"/>
      <c r="J136" s="72"/>
      <c r="K136" s="72"/>
      <c r="L136" s="73"/>
      <c r="O136" s="186" t="str">
        <f t="shared" si="5"/>
        <v/>
      </c>
      <c r="P136" s="186" t="str">
        <f t="shared" si="4"/>
        <v/>
      </c>
      <c r="Q136" s="44"/>
    </row>
    <row r="137" spans="1:17" s="50" customFormat="1" ht="21" customHeight="1">
      <c r="A137" s="66"/>
      <c r="B137" s="68"/>
      <c r="C137" s="69"/>
      <c r="D137" s="70"/>
      <c r="E137" s="69"/>
      <c r="F137" s="71"/>
      <c r="G137" s="71"/>
      <c r="H137" s="71"/>
      <c r="I137" s="72"/>
      <c r="J137" s="72"/>
      <c r="K137" s="72"/>
      <c r="L137" s="73"/>
      <c r="O137" s="186" t="str">
        <f t="shared" si="5"/>
        <v/>
      </c>
      <c r="P137" s="186" t="str">
        <f t="shared" si="4"/>
        <v/>
      </c>
      <c r="Q137" s="44"/>
    </row>
    <row r="138" spans="1:17" s="50" customFormat="1" ht="21" customHeight="1">
      <c r="A138" s="66"/>
      <c r="B138" s="68"/>
      <c r="C138" s="69"/>
      <c r="D138" s="70"/>
      <c r="E138" s="69"/>
      <c r="F138" s="71"/>
      <c r="G138" s="71"/>
      <c r="H138" s="71"/>
      <c r="I138" s="72"/>
      <c r="J138" s="72"/>
      <c r="K138" s="72"/>
      <c r="L138" s="73"/>
      <c r="O138" s="186" t="str">
        <f t="shared" si="5"/>
        <v/>
      </c>
      <c r="P138" s="186" t="str">
        <f t="shared" si="4"/>
        <v/>
      </c>
      <c r="Q138" s="44"/>
    </row>
    <row r="139" spans="1:17" s="50" customFormat="1" ht="21" customHeight="1">
      <c r="A139" s="66"/>
      <c r="B139" s="68"/>
      <c r="C139" s="69"/>
      <c r="D139" s="70"/>
      <c r="E139" s="69"/>
      <c r="F139" s="71"/>
      <c r="G139" s="71"/>
      <c r="H139" s="71"/>
      <c r="I139" s="72"/>
      <c r="J139" s="72"/>
      <c r="K139" s="72"/>
      <c r="L139" s="73"/>
      <c r="O139" s="186" t="str">
        <f t="shared" si="5"/>
        <v/>
      </c>
      <c r="P139" s="186" t="str">
        <f t="shared" si="4"/>
        <v/>
      </c>
      <c r="Q139" s="44"/>
    </row>
    <row r="140" spans="1:17" s="50" customFormat="1" ht="21" customHeight="1">
      <c r="A140" s="66"/>
      <c r="B140" s="68"/>
      <c r="C140" s="69"/>
      <c r="D140" s="70"/>
      <c r="E140" s="69"/>
      <c r="F140" s="71"/>
      <c r="G140" s="71"/>
      <c r="H140" s="71"/>
      <c r="I140" s="72"/>
      <c r="J140" s="72"/>
      <c r="K140" s="72"/>
      <c r="L140" s="73"/>
      <c r="O140" s="186" t="str">
        <f t="shared" si="5"/>
        <v/>
      </c>
      <c r="P140" s="186" t="str">
        <f t="shared" si="4"/>
        <v/>
      </c>
      <c r="Q140" s="44"/>
    </row>
    <row r="141" spans="1:17" s="50" customFormat="1" ht="21" customHeight="1">
      <c r="A141" s="66"/>
      <c r="B141" s="68"/>
      <c r="C141" s="69"/>
      <c r="D141" s="70"/>
      <c r="E141" s="69"/>
      <c r="F141" s="71"/>
      <c r="G141" s="71"/>
      <c r="H141" s="71"/>
      <c r="I141" s="72"/>
      <c r="J141" s="72"/>
      <c r="K141" s="72"/>
      <c r="L141" s="73"/>
      <c r="O141" s="186" t="str">
        <f t="shared" si="5"/>
        <v/>
      </c>
      <c r="P141" s="186" t="str">
        <f t="shared" si="4"/>
        <v/>
      </c>
      <c r="Q141" s="44"/>
    </row>
    <row r="142" spans="1:17" s="50" customFormat="1" ht="21" customHeight="1">
      <c r="A142" s="66"/>
      <c r="B142" s="68"/>
      <c r="C142" s="69"/>
      <c r="D142" s="70"/>
      <c r="E142" s="69"/>
      <c r="F142" s="71"/>
      <c r="G142" s="71"/>
      <c r="H142" s="71"/>
      <c r="I142" s="72"/>
      <c r="J142" s="72"/>
      <c r="K142" s="72"/>
      <c r="L142" s="73"/>
      <c r="O142" s="186" t="str">
        <f t="shared" si="5"/>
        <v/>
      </c>
      <c r="P142" s="186" t="str">
        <f t="shared" si="4"/>
        <v/>
      </c>
      <c r="Q142" s="44"/>
    </row>
    <row r="143" spans="1:17" s="50" customFormat="1" ht="21" customHeight="1">
      <c r="A143" s="66"/>
      <c r="B143" s="68"/>
      <c r="C143" s="69"/>
      <c r="D143" s="70"/>
      <c r="E143" s="69"/>
      <c r="F143" s="71"/>
      <c r="G143" s="71"/>
      <c r="H143" s="71"/>
      <c r="I143" s="72"/>
      <c r="J143" s="72"/>
      <c r="K143" s="72"/>
      <c r="L143" s="73"/>
      <c r="O143" s="186" t="str">
        <f t="shared" si="5"/>
        <v/>
      </c>
      <c r="P143" s="186" t="str">
        <f t="shared" si="4"/>
        <v/>
      </c>
      <c r="Q143" s="44"/>
    </row>
    <row r="144" spans="1:17" s="50" customFormat="1" ht="21" customHeight="1">
      <c r="A144" s="66"/>
      <c r="B144" s="68"/>
      <c r="C144" s="69"/>
      <c r="D144" s="70"/>
      <c r="E144" s="69"/>
      <c r="F144" s="71"/>
      <c r="G144" s="71"/>
      <c r="H144" s="71"/>
      <c r="I144" s="72"/>
      <c r="J144" s="72"/>
      <c r="K144" s="72"/>
      <c r="L144" s="73"/>
      <c r="O144" s="186" t="str">
        <f t="shared" si="5"/>
        <v/>
      </c>
      <c r="P144" s="186" t="str">
        <f t="shared" si="4"/>
        <v/>
      </c>
      <c r="Q144" s="44"/>
    </row>
    <row r="145" spans="1:17" s="50" customFormat="1" ht="21" customHeight="1">
      <c r="A145" s="66"/>
      <c r="B145" s="68"/>
      <c r="C145" s="69"/>
      <c r="D145" s="70"/>
      <c r="E145" s="69"/>
      <c r="F145" s="71"/>
      <c r="G145" s="71"/>
      <c r="H145" s="71"/>
      <c r="I145" s="72"/>
      <c r="J145" s="72"/>
      <c r="K145" s="72"/>
      <c r="L145" s="73"/>
      <c r="O145" s="186" t="str">
        <f t="shared" si="5"/>
        <v/>
      </c>
      <c r="P145" s="186" t="str">
        <f t="shared" si="4"/>
        <v/>
      </c>
      <c r="Q145" s="44"/>
    </row>
    <row r="146" spans="1:17" s="50" customFormat="1" ht="21" customHeight="1">
      <c r="A146" s="66"/>
      <c r="B146" s="68"/>
      <c r="C146" s="69"/>
      <c r="D146" s="70"/>
      <c r="E146" s="69"/>
      <c r="F146" s="71"/>
      <c r="G146" s="71"/>
      <c r="H146" s="71"/>
      <c r="I146" s="72"/>
      <c r="J146" s="72"/>
      <c r="K146" s="72"/>
      <c r="L146" s="73"/>
      <c r="O146" s="186" t="str">
        <f t="shared" si="5"/>
        <v/>
      </c>
      <c r="P146" s="186" t="str">
        <f t="shared" si="4"/>
        <v/>
      </c>
      <c r="Q146" s="44"/>
    </row>
    <row r="147" spans="1:17" s="50" customFormat="1" ht="21" customHeight="1">
      <c r="A147" s="66"/>
      <c r="B147" s="68"/>
      <c r="C147" s="69"/>
      <c r="D147" s="70"/>
      <c r="E147" s="69"/>
      <c r="F147" s="71"/>
      <c r="G147" s="71"/>
      <c r="H147" s="71"/>
      <c r="I147" s="72"/>
      <c r="J147" s="72"/>
      <c r="K147" s="72"/>
      <c r="L147" s="73"/>
      <c r="O147" s="186" t="str">
        <f t="shared" si="5"/>
        <v/>
      </c>
      <c r="P147" s="186" t="str">
        <f t="shared" si="4"/>
        <v/>
      </c>
      <c r="Q147" s="44"/>
    </row>
    <row r="148" spans="1:17" s="50" customFormat="1" ht="21" customHeight="1">
      <c r="A148" s="66"/>
      <c r="B148" s="68"/>
      <c r="C148" s="69"/>
      <c r="D148" s="70"/>
      <c r="E148" s="69"/>
      <c r="F148" s="71"/>
      <c r="G148" s="71"/>
      <c r="H148" s="71"/>
      <c r="I148" s="72"/>
      <c r="J148" s="72"/>
      <c r="K148" s="72"/>
      <c r="L148" s="73"/>
      <c r="O148" s="186" t="str">
        <f t="shared" si="5"/>
        <v/>
      </c>
      <c r="P148" s="186" t="str">
        <f t="shared" si="4"/>
        <v/>
      </c>
      <c r="Q148" s="44"/>
    </row>
    <row r="149" spans="1:17" s="50" customFormat="1" ht="21" customHeight="1">
      <c r="A149" s="66"/>
      <c r="B149" s="68"/>
      <c r="C149" s="69"/>
      <c r="D149" s="70"/>
      <c r="E149" s="69"/>
      <c r="F149" s="71"/>
      <c r="G149" s="71"/>
      <c r="H149" s="71"/>
      <c r="I149" s="72"/>
      <c r="J149" s="72"/>
      <c r="K149" s="72"/>
      <c r="L149" s="73"/>
      <c r="O149" s="186" t="str">
        <f t="shared" si="5"/>
        <v/>
      </c>
      <c r="P149" s="186" t="str">
        <f t="shared" si="4"/>
        <v/>
      </c>
      <c r="Q149" s="44"/>
    </row>
    <row r="150" spans="1:17" s="50" customFormat="1" ht="21" customHeight="1">
      <c r="A150" s="66"/>
      <c r="B150" s="68"/>
      <c r="C150" s="69"/>
      <c r="D150" s="70"/>
      <c r="E150" s="69"/>
      <c r="F150" s="71"/>
      <c r="G150" s="71"/>
      <c r="H150" s="71"/>
      <c r="I150" s="72"/>
      <c r="J150" s="72"/>
      <c r="K150" s="72"/>
      <c r="L150" s="73"/>
      <c r="O150" s="186" t="str">
        <f t="shared" si="5"/>
        <v/>
      </c>
      <c r="P150" s="186" t="str">
        <f t="shared" si="4"/>
        <v/>
      </c>
      <c r="Q150" s="44"/>
    </row>
    <row r="151" spans="1:17" s="50" customFormat="1" ht="21" customHeight="1">
      <c r="A151" s="66"/>
      <c r="B151" s="68"/>
      <c r="C151" s="69"/>
      <c r="D151" s="70"/>
      <c r="E151" s="69"/>
      <c r="F151" s="71"/>
      <c r="G151" s="71"/>
      <c r="H151" s="71"/>
      <c r="I151" s="72"/>
      <c r="J151" s="72"/>
      <c r="K151" s="72"/>
      <c r="L151" s="73"/>
      <c r="O151" s="186" t="str">
        <f t="shared" si="5"/>
        <v/>
      </c>
      <c r="P151" s="186" t="str">
        <f t="shared" si="4"/>
        <v/>
      </c>
      <c r="Q151" s="44"/>
    </row>
    <row r="152" spans="1:17" s="50" customFormat="1" ht="21" customHeight="1">
      <c r="A152" s="66"/>
      <c r="B152" s="68"/>
      <c r="C152" s="69"/>
      <c r="D152" s="70"/>
      <c r="E152" s="69"/>
      <c r="F152" s="71"/>
      <c r="G152" s="71"/>
      <c r="H152" s="71"/>
      <c r="I152" s="72"/>
      <c r="J152" s="72"/>
      <c r="K152" s="72"/>
      <c r="L152" s="73"/>
      <c r="O152" s="186" t="str">
        <f t="shared" si="5"/>
        <v/>
      </c>
      <c r="P152" s="186" t="str">
        <f t="shared" si="4"/>
        <v/>
      </c>
      <c r="Q152" s="44"/>
    </row>
    <row r="153" spans="1:17" s="50" customFormat="1" ht="21" customHeight="1">
      <c r="A153" s="66"/>
      <c r="B153" s="68"/>
      <c r="C153" s="69"/>
      <c r="D153" s="70"/>
      <c r="E153" s="69"/>
      <c r="F153" s="71"/>
      <c r="G153" s="71"/>
      <c r="H153" s="71"/>
      <c r="I153" s="72"/>
      <c r="J153" s="72"/>
      <c r="K153" s="72"/>
      <c r="L153" s="73"/>
      <c r="O153" s="186" t="str">
        <f t="shared" si="5"/>
        <v/>
      </c>
      <c r="P153" s="186" t="str">
        <f t="shared" si="4"/>
        <v/>
      </c>
      <c r="Q153" s="44"/>
    </row>
    <row r="154" spans="1:17" s="50" customFormat="1" ht="21" customHeight="1">
      <c r="A154" s="66"/>
      <c r="B154" s="68"/>
      <c r="C154" s="69"/>
      <c r="D154" s="70"/>
      <c r="E154" s="69"/>
      <c r="F154" s="71"/>
      <c r="G154" s="71"/>
      <c r="H154" s="71"/>
      <c r="I154" s="72"/>
      <c r="J154" s="72"/>
      <c r="K154" s="72"/>
      <c r="L154" s="73"/>
      <c r="O154" s="186" t="str">
        <f t="shared" si="5"/>
        <v/>
      </c>
      <c r="P154" s="186" t="str">
        <f t="shared" si="4"/>
        <v/>
      </c>
      <c r="Q154" s="44"/>
    </row>
    <row r="155" spans="1:17" s="50" customFormat="1" ht="21" customHeight="1">
      <c r="A155" s="66"/>
      <c r="B155" s="68"/>
      <c r="C155" s="69"/>
      <c r="D155" s="70"/>
      <c r="E155" s="69"/>
      <c r="F155" s="71"/>
      <c r="G155" s="71"/>
      <c r="H155" s="71"/>
      <c r="I155" s="72"/>
      <c r="J155" s="72"/>
      <c r="K155" s="72"/>
      <c r="L155" s="73"/>
      <c r="O155" s="186" t="str">
        <f t="shared" si="5"/>
        <v/>
      </c>
      <c r="P155" s="186" t="str">
        <f t="shared" si="4"/>
        <v/>
      </c>
      <c r="Q155" s="44"/>
    </row>
    <row r="156" spans="1:17" s="50" customFormat="1" ht="21" customHeight="1">
      <c r="A156" s="66"/>
      <c r="B156" s="68"/>
      <c r="C156" s="69"/>
      <c r="D156" s="70"/>
      <c r="E156" s="69"/>
      <c r="F156" s="71"/>
      <c r="G156" s="71"/>
      <c r="H156" s="71"/>
      <c r="I156" s="72"/>
      <c r="J156" s="72"/>
      <c r="K156" s="72"/>
      <c r="L156" s="73"/>
      <c r="O156" s="186" t="str">
        <f t="shared" si="5"/>
        <v/>
      </c>
      <c r="P156" s="186" t="str">
        <f t="shared" si="4"/>
        <v/>
      </c>
      <c r="Q156" s="44"/>
    </row>
    <row r="157" spans="1:17" s="50" customFormat="1" ht="21" customHeight="1">
      <c r="A157" s="66"/>
      <c r="B157" s="68"/>
      <c r="C157" s="69"/>
      <c r="D157" s="70"/>
      <c r="E157" s="69"/>
      <c r="F157" s="71"/>
      <c r="G157" s="71"/>
      <c r="H157" s="71"/>
      <c r="I157" s="72"/>
      <c r="J157" s="72"/>
      <c r="K157" s="72"/>
      <c r="L157" s="73"/>
      <c r="O157" s="186" t="str">
        <f t="shared" si="5"/>
        <v/>
      </c>
      <c r="P157" s="186" t="str">
        <f t="shared" si="4"/>
        <v/>
      </c>
      <c r="Q157" s="44"/>
    </row>
    <row r="158" spans="1:17" s="50" customFormat="1" ht="21" customHeight="1">
      <c r="A158" s="66"/>
      <c r="B158" s="68"/>
      <c r="C158" s="69"/>
      <c r="D158" s="70"/>
      <c r="E158" s="69"/>
      <c r="F158" s="71"/>
      <c r="G158" s="71"/>
      <c r="H158" s="71"/>
      <c r="I158" s="72"/>
      <c r="J158" s="72"/>
      <c r="K158" s="72"/>
      <c r="L158" s="73"/>
      <c r="O158" s="186" t="str">
        <f t="shared" si="5"/>
        <v/>
      </c>
      <c r="P158" s="186" t="str">
        <f t="shared" si="4"/>
        <v/>
      </c>
      <c r="Q158" s="44"/>
    </row>
    <row r="159" spans="1:17" s="50" customFormat="1" ht="21" customHeight="1">
      <c r="A159" s="66"/>
      <c r="B159" s="68"/>
      <c r="C159" s="69"/>
      <c r="D159" s="70"/>
      <c r="E159" s="69"/>
      <c r="F159" s="71"/>
      <c r="G159" s="71"/>
      <c r="H159" s="71"/>
      <c r="I159" s="72"/>
      <c r="J159" s="72"/>
      <c r="K159" s="72"/>
      <c r="L159" s="73"/>
      <c r="O159" s="186" t="str">
        <f t="shared" si="5"/>
        <v/>
      </c>
      <c r="P159" s="186" t="str">
        <f t="shared" si="4"/>
        <v/>
      </c>
      <c r="Q159" s="44"/>
    </row>
    <row r="160" spans="1:17" s="50" customFormat="1" ht="21" customHeight="1">
      <c r="A160" s="66"/>
      <c r="B160" s="68"/>
      <c r="C160" s="69"/>
      <c r="D160" s="70"/>
      <c r="E160" s="69"/>
      <c r="F160" s="71"/>
      <c r="G160" s="71"/>
      <c r="H160" s="71"/>
      <c r="I160" s="72"/>
      <c r="J160" s="72"/>
      <c r="K160" s="72"/>
      <c r="L160" s="73"/>
      <c r="O160" s="186" t="str">
        <f t="shared" si="5"/>
        <v/>
      </c>
      <c r="P160" s="186" t="str">
        <f t="shared" si="4"/>
        <v/>
      </c>
      <c r="Q160" s="44"/>
    </row>
    <row r="161" spans="1:17" s="50" customFormat="1" ht="21" customHeight="1">
      <c r="A161" s="66"/>
      <c r="B161" s="68"/>
      <c r="C161" s="69"/>
      <c r="D161" s="70"/>
      <c r="E161" s="69"/>
      <c r="F161" s="71"/>
      <c r="G161" s="71"/>
      <c r="H161" s="71"/>
      <c r="I161" s="72"/>
      <c r="J161" s="72"/>
      <c r="K161" s="72"/>
      <c r="L161" s="73"/>
      <c r="O161" s="186" t="str">
        <f t="shared" si="5"/>
        <v/>
      </c>
      <c r="P161" s="186" t="str">
        <f t="shared" si="4"/>
        <v/>
      </c>
      <c r="Q161" s="44"/>
    </row>
    <row r="162" spans="1:17" s="50" customFormat="1" ht="21" customHeight="1">
      <c r="A162" s="66"/>
      <c r="B162" s="68"/>
      <c r="C162" s="69"/>
      <c r="D162" s="70"/>
      <c r="E162" s="69"/>
      <c r="F162" s="71"/>
      <c r="G162" s="71"/>
      <c r="H162" s="71"/>
      <c r="I162" s="72"/>
      <c r="J162" s="72"/>
      <c r="K162" s="72"/>
      <c r="L162" s="73"/>
      <c r="O162" s="186" t="str">
        <f t="shared" si="5"/>
        <v/>
      </c>
      <c r="P162" s="186" t="str">
        <f t="shared" si="4"/>
        <v/>
      </c>
      <c r="Q162" s="44"/>
    </row>
    <row r="163" spans="1:17" s="50" customFormat="1" ht="21" customHeight="1">
      <c r="A163" s="66"/>
      <c r="B163" s="68"/>
      <c r="C163" s="69"/>
      <c r="D163" s="70"/>
      <c r="E163" s="69"/>
      <c r="F163" s="71"/>
      <c r="G163" s="71"/>
      <c r="H163" s="71"/>
      <c r="I163" s="72"/>
      <c r="J163" s="72"/>
      <c r="K163" s="72"/>
      <c r="L163" s="73"/>
      <c r="O163" s="186" t="str">
        <f t="shared" si="5"/>
        <v/>
      </c>
      <c r="P163" s="186" t="str">
        <f t="shared" si="4"/>
        <v/>
      </c>
      <c r="Q163" s="44"/>
    </row>
    <row r="164" spans="1:17" s="50" customFormat="1" ht="21" customHeight="1">
      <c r="A164" s="66"/>
      <c r="B164" s="68"/>
      <c r="C164" s="69"/>
      <c r="D164" s="70"/>
      <c r="E164" s="69"/>
      <c r="F164" s="71"/>
      <c r="G164" s="71"/>
      <c r="H164" s="71"/>
      <c r="I164" s="72"/>
      <c r="J164" s="72"/>
      <c r="K164" s="72"/>
      <c r="L164" s="73"/>
      <c r="O164" s="186" t="str">
        <f t="shared" si="5"/>
        <v/>
      </c>
      <c r="P164" s="186" t="str">
        <f t="shared" si="4"/>
        <v/>
      </c>
      <c r="Q164" s="44"/>
    </row>
    <row r="165" spans="1:17" s="50" customFormat="1" ht="21" customHeight="1">
      <c r="A165" s="66"/>
      <c r="B165" s="68"/>
      <c r="C165" s="69"/>
      <c r="D165" s="70"/>
      <c r="E165" s="69"/>
      <c r="F165" s="71"/>
      <c r="G165" s="71"/>
      <c r="H165" s="71"/>
      <c r="I165" s="72"/>
      <c r="J165" s="72"/>
      <c r="K165" s="72"/>
      <c r="L165" s="73"/>
      <c r="O165" s="186" t="str">
        <f t="shared" si="5"/>
        <v/>
      </c>
      <c r="P165" s="186" t="str">
        <f t="shared" si="4"/>
        <v/>
      </c>
      <c r="Q165" s="44"/>
    </row>
    <row r="166" spans="1:17" s="50" customFormat="1" ht="21" customHeight="1">
      <c r="A166" s="66"/>
      <c r="B166" s="68"/>
      <c r="C166" s="69"/>
      <c r="D166" s="70"/>
      <c r="E166" s="69"/>
      <c r="F166" s="71"/>
      <c r="G166" s="71"/>
      <c r="H166" s="71"/>
      <c r="I166" s="72"/>
      <c r="J166" s="72"/>
      <c r="K166" s="72"/>
      <c r="L166" s="73"/>
      <c r="O166" s="186" t="str">
        <f t="shared" si="5"/>
        <v/>
      </c>
      <c r="P166" s="186" t="str">
        <f t="shared" si="4"/>
        <v/>
      </c>
      <c r="Q166" s="44"/>
    </row>
    <row r="167" spans="1:17" s="50" customFormat="1" ht="21" customHeight="1">
      <c r="A167" s="66"/>
      <c r="B167" s="68"/>
      <c r="C167" s="69"/>
      <c r="D167" s="70"/>
      <c r="E167" s="69"/>
      <c r="F167" s="71"/>
      <c r="G167" s="71"/>
      <c r="H167" s="71"/>
      <c r="I167" s="72"/>
      <c r="J167" s="72"/>
      <c r="K167" s="72"/>
      <c r="L167" s="73"/>
      <c r="O167" s="186" t="str">
        <f t="shared" si="5"/>
        <v/>
      </c>
      <c r="P167" s="186" t="str">
        <f t="shared" ref="P167:P230" si="6">IF(COUNTA(A167:B167,D167,F167:H167)=0,"",IF(AND(A167&lt;&gt;"-",COUNTIF(区間名,A167)&gt;0,OR(AND(B167&lt;&gt;"",D167&gt;0,COUNTA(F167:H167)&gt;0),AND(OR(B167="未調査",B167="記録無し"),D167&lt;1,COUNTA(F167:H167)=0))),0,1))</f>
        <v/>
      </c>
      <c r="Q167" s="44"/>
    </row>
    <row r="168" spans="1:17" s="50" customFormat="1" ht="21" customHeight="1">
      <c r="A168" s="66"/>
      <c r="B168" s="68"/>
      <c r="C168" s="69"/>
      <c r="D168" s="70"/>
      <c r="E168" s="69"/>
      <c r="F168" s="71"/>
      <c r="G168" s="71"/>
      <c r="H168" s="71"/>
      <c r="I168" s="72"/>
      <c r="J168" s="72"/>
      <c r="K168" s="72"/>
      <c r="L168" s="73"/>
      <c r="O168" s="186" t="str">
        <f t="shared" ref="O168:O231" si="7">IF(OR($A168="",$A168="範囲外",$A168="-"),"",$A168)</f>
        <v/>
      </c>
      <c r="P168" s="186" t="str">
        <f t="shared" si="6"/>
        <v/>
      </c>
      <c r="Q168" s="44"/>
    </row>
    <row r="169" spans="1:17" s="50" customFormat="1" ht="21" customHeight="1">
      <c r="A169" s="66"/>
      <c r="B169" s="68"/>
      <c r="C169" s="69"/>
      <c r="D169" s="70"/>
      <c r="E169" s="69"/>
      <c r="F169" s="71"/>
      <c r="G169" s="71"/>
      <c r="H169" s="71"/>
      <c r="I169" s="72"/>
      <c r="J169" s="72"/>
      <c r="K169" s="72"/>
      <c r="L169" s="73"/>
      <c r="O169" s="186" t="str">
        <f t="shared" si="7"/>
        <v/>
      </c>
      <c r="P169" s="186" t="str">
        <f t="shared" si="6"/>
        <v/>
      </c>
      <c r="Q169" s="44"/>
    </row>
    <row r="170" spans="1:17" s="50" customFormat="1" ht="21" customHeight="1">
      <c r="A170" s="66"/>
      <c r="B170" s="68"/>
      <c r="C170" s="69"/>
      <c r="D170" s="70"/>
      <c r="E170" s="69"/>
      <c r="F170" s="71"/>
      <c r="G170" s="71"/>
      <c r="H170" s="71"/>
      <c r="I170" s="72"/>
      <c r="J170" s="72"/>
      <c r="K170" s="72"/>
      <c r="L170" s="73"/>
      <c r="O170" s="186" t="str">
        <f t="shared" si="7"/>
        <v/>
      </c>
      <c r="P170" s="186" t="str">
        <f t="shared" si="6"/>
        <v/>
      </c>
      <c r="Q170" s="44"/>
    </row>
    <row r="171" spans="1:17" s="50" customFormat="1" ht="21" customHeight="1">
      <c r="A171" s="66"/>
      <c r="B171" s="68"/>
      <c r="C171" s="69"/>
      <c r="D171" s="70"/>
      <c r="E171" s="69"/>
      <c r="F171" s="71"/>
      <c r="G171" s="71"/>
      <c r="H171" s="71"/>
      <c r="I171" s="72"/>
      <c r="J171" s="72"/>
      <c r="K171" s="72"/>
      <c r="L171" s="73"/>
      <c r="O171" s="186" t="str">
        <f t="shared" si="7"/>
        <v/>
      </c>
      <c r="P171" s="186" t="str">
        <f t="shared" si="6"/>
        <v/>
      </c>
      <c r="Q171" s="44"/>
    </row>
    <row r="172" spans="1:17" s="50" customFormat="1" ht="21" customHeight="1">
      <c r="A172" s="66"/>
      <c r="B172" s="68"/>
      <c r="C172" s="69"/>
      <c r="D172" s="70"/>
      <c r="E172" s="69"/>
      <c r="F172" s="71"/>
      <c r="G172" s="71"/>
      <c r="H172" s="71"/>
      <c r="I172" s="72"/>
      <c r="J172" s="72"/>
      <c r="K172" s="72"/>
      <c r="L172" s="73"/>
      <c r="O172" s="186" t="str">
        <f t="shared" si="7"/>
        <v/>
      </c>
      <c r="P172" s="186" t="str">
        <f t="shared" si="6"/>
        <v/>
      </c>
      <c r="Q172" s="44"/>
    </row>
    <row r="173" spans="1:17" s="50" customFormat="1" ht="21" customHeight="1">
      <c r="A173" s="66"/>
      <c r="B173" s="68"/>
      <c r="C173" s="69"/>
      <c r="D173" s="70"/>
      <c r="E173" s="69"/>
      <c r="F173" s="71"/>
      <c r="G173" s="71"/>
      <c r="H173" s="71"/>
      <c r="I173" s="72"/>
      <c r="J173" s="72"/>
      <c r="K173" s="72"/>
      <c r="L173" s="73"/>
      <c r="O173" s="186" t="str">
        <f t="shared" si="7"/>
        <v/>
      </c>
      <c r="P173" s="186" t="str">
        <f t="shared" si="6"/>
        <v/>
      </c>
      <c r="Q173" s="44"/>
    </row>
    <row r="174" spans="1:17" s="50" customFormat="1" ht="21" customHeight="1">
      <c r="A174" s="66"/>
      <c r="B174" s="68"/>
      <c r="C174" s="69"/>
      <c r="D174" s="70"/>
      <c r="E174" s="69"/>
      <c r="F174" s="71"/>
      <c r="G174" s="71"/>
      <c r="H174" s="71"/>
      <c r="I174" s="72"/>
      <c r="J174" s="72"/>
      <c r="K174" s="72"/>
      <c r="L174" s="73"/>
      <c r="O174" s="186" t="str">
        <f t="shared" si="7"/>
        <v/>
      </c>
      <c r="P174" s="186" t="str">
        <f t="shared" si="6"/>
        <v/>
      </c>
      <c r="Q174" s="44"/>
    </row>
    <row r="175" spans="1:17" s="50" customFormat="1" ht="21" customHeight="1">
      <c r="A175" s="66"/>
      <c r="B175" s="68"/>
      <c r="C175" s="69"/>
      <c r="D175" s="70"/>
      <c r="E175" s="69"/>
      <c r="F175" s="71"/>
      <c r="G175" s="71"/>
      <c r="H175" s="71"/>
      <c r="I175" s="72"/>
      <c r="J175" s="72"/>
      <c r="K175" s="72"/>
      <c r="L175" s="73"/>
      <c r="O175" s="186" t="str">
        <f t="shared" si="7"/>
        <v/>
      </c>
      <c r="P175" s="186" t="str">
        <f t="shared" si="6"/>
        <v/>
      </c>
      <c r="Q175" s="44"/>
    </row>
    <row r="176" spans="1:17" s="50" customFormat="1" ht="21" customHeight="1">
      <c r="A176" s="66"/>
      <c r="B176" s="68"/>
      <c r="C176" s="69"/>
      <c r="D176" s="70"/>
      <c r="E176" s="69"/>
      <c r="F176" s="71"/>
      <c r="G176" s="71"/>
      <c r="H176" s="71"/>
      <c r="I176" s="72"/>
      <c r="J176" s="72"/>
      <c r="K176" s="72"/>
      <c r="L176" s="73"/>
      <c r="O176" s="186" t="str">
        <f t="shared" si="7"/>
        <v/>
      </c>
      <c r="P176" s="186" t="str">
        <f t="shared" si="6"/>
        <v/>
      </c>
      <c r="Q176" s="44"/>
    </row>
    <row r="177" spans="1:17" s="50" customFormat="1" ht="21" customHeight="1">
      <c r="A177" s="66"/>
      <c r="B177" s="68"/>
      <c r="C177" s="69"/>
      <c r="D177" s="70"/>
      <c r="E177" s="69"/>
      <c r="F177" s="71"/>
      <c r="G177" s="71"/>
      <c r="H177" s="71"/>
      <c r="I177" s="72"/>
      <c r="J177" s="72"/>
      <c r="K177" s="72"/>
      <c r="L177" s="73"/>
      <c r="O177" s="186" t="str">
        <f t="shared" si="7"/>
        <v/>
      </c>
      <c r="P177" s="186" t="str">
        <f t="shared" si="6"/>
        <v/>
      </c>
      <c r="Q177" s="44"/>
    </row>
    <row r="178" spans="1:17" s="50" customFormat="1" ht="21" customHeight="1">
      <c r="A178" s="66"/>
      <c r="B178" s="68"/>
      <c r="C178" s="69"/>
      <c r="D178" s="70"/>
      <c r="E178" s="69"/>
      <c r="F178" s="71"/>
      <c r="G178" s="71"/>
      <c r="H178" s="71"/>
      <c r="I178" s="72"/>
      <c r="J178" s="72"/>
      <c r="K178" s="72"/>
      <c r="L178" s="73"/>
      <c r="O178" s="186" t="str">
        <f t="shared" si="7"/>
        <v/>
      </c>
      <c r="P178" s="186" t="str">
        <f t="shared" si="6"/>
        <v/>
      </c>
      <c r="Q178" s="44"/>
    </row>
    <row r="179" spans="1:17" s="50" customFormat="1" ht="21" customHeight="1">
      <c r="A179" s="66"/>
      <c r="B179" s="68"/>
      <c r="C179" s="69"/>
      <c r="D179" s="70"/>
      <c r="E179" s="69"/>
      <c r="F179" s="71"/>
      <c r="G179" s="71"/>
      <c r="H179" s="71"/>
      <c r="I179" s="72"/>
      <c r="J179" s="72"/>
      <c r="K179" s="72"/>
      <c r="L179" s="73"/>
      <c r="O179" s="186" t="str">
        <f t="shared" si="7"/>
        <v/>
      </c>
      <c r="P179" s="186" t="str">
        <f t="shared" si="6"/>
        <v/>
      </c>
      <c r="Q179" s="44"/>
    </row>
    <row r="180" spans="1:17" s="50" customFormat="1" ht="21" customHeight="1">
      <c r="A180" s="66"/>
      <c r="B180" s="68"/>
      <c r="C180" s="69"/>
      <c r="D180" s="70"/>
      <c r="E180" s="69"/>
      <c r="F180" s="71"/>
      <c r="G180" s="71"/>
      <c r="H180" s="71"/>
      <c r="I180" s="72"/>
      <c r="J180" s="72"/>
      <c r="K180" s="72"/>
      <c r="L180" s="73"/>
      <c r="O180" s="186" t="str">
        <f t="shared" si="7"/>
        <v/>
      </c>
      <c r="P180" s="186" t="str">
        <f t="shared" si="6"/>
        <v/>
      </c>
      <c r="Q180" s="44"/>
    </row>
    <row r="181" spans="1:17" s="50" customFormat="1" ht="21" customHeight="1">
      <c r="A181" s="66"/>
      <c r="B181" s="68"/>
      <c r="C181" s="69"/>
      <c r="D181" s="70"/>
      <c r="E181" s="69"/>
      <c r="F181" s="71"/>
      <c r="G181" s="71"/>
      <c r="H181" s="71"/>
      <c r="I181" s="72"/>
      <c r="J181" s="72"/>
      <c r="K181" s="72"/>
      <c r="L181" s="73"/>
      <c r="O181" s="186" t="str">
        <f t="shared" si="7"/>
        <v/>
      </c>
      <c r="P181" s="186" t="str">
        <f t="shared" si="6"/>
        <v/>
      </c>
      <c r="Q181" s="44"/>
    </row>
    <row r="182" spans="1:17" s="50" customFormat="1" ht="21" customHeight="1">
      <c r="A182" s="66"/>
      <c r="B182" s="68"/>
      <c r="C182" s="69"/>
      <c r="D182" s="70"/>
      <c r="E182" s="69"/>
      <c r="F182" s="71"/>
      <c r="G182" s="71"/>
      <c r="H182" s="71"/>
      <c r="I182" s="72"/>
      <c r="J182" s="72"/>
      <c r="K182" s="72"/>
      <c r="L182" s="73"/>
      <c r="O182" s="186" t="str">
        <f t="shared" si="7"/>
        <v/>
      </c>
      <c r="P182" s="186" t="str">
        <f t="shared" si="6"/>
        <v/>
      </c>
      <c r="Q182" s="44"/>
    </row>
    <row r="183" spans="1:17" s="50" customFormat="1" ht="21" customHeight="1">
      <c r="A183" s="66"/>
      <c r="B183" s="68"/>
      <c r="C183" s="69"/>
      <c r="D183" s="70"/>
      <c r="E183" s="69"/>
      <c r="F183" s="71"/>
      <c r="G183" s="71"/>
      <c r="H183" s="71"/>
      <c r="I183" s="72"/>
      <c r="J183" s="72"/>
      <c r="K183" s="72"/>
      <c r="L183" s="73"/>
      <c r="O183" s="186" t="str">
        <f t="shared" si="7"/>
        <v/>
      </c>
      <c r="P183" s="186" t="str">
        <f t="shared" si="6"/>
        <v/>
      </c>
      <c r="Q183" s="44"/>
    </row>
    <row r="184" spans="1:17" s="50" customFormat="1" ht="21" customHeight="1">
      <c r="A184" s="66"/>
      <c r="B184" s="68"/>
      <c r="C184" s="69"/>
      <c r="D184" s="70"/>
      <c r="E184" s="69"/>
      <c r="F184" s="71"/>
      <c r="G184" s="71"/>
      <c r="H184" s="71"/>
      <c r="I184" s="72"/>
      <c r="J184" s="72"/>
      <c r="K184" s="72"/>
      <c r="L184" s="73"/>
      <c r="O184" s="186" t="str">
        <f t="shared" si="7"/>
        <v/>
      </c>
      <c r="P184" s="186" t="str">
        <f t="shared" si="6"/>
        <v/>
      </c>
      <c r="Q184" s="44"/>
    </row>
    <row r="185" spans="1:17" s="50" customFormat="1" ht="21" customHeight="1">
      <c r="A185" s="66"/>
      <c r="B185" s="68"/>
      <c r="C185" s="69"/>
      <c r="D185" s="70"/>
      <c r="E185" s="69"/>
      <c r="F185" s="71"/>
      <c r="G185" s="71"/>
      <c r="H185" s="71"/>
      <c r="I185" s="72"/>
      <c r="J185" s="72"/>
      <c r="K185" s="72"/>
      <c r="L185" s="73"/>
      <c r="O185" s="186" t="str">
        <f t="shared" si="7"/>
        <v/>
      </c>
      <c r="P185" s="186" t="str">
        <f t="shared" si="6"/>
        <v/>
      </c>
      <c r="Q185" s="44"/>
    </row>
    <row r="186" spans="1:17" s="50" customFormat="1" ht="21" customHeight="1">
      <c r="A186" s="66"/>
      <c r="B186" s="68"/>
      <c r="C186" s="69"/>
      <c r="D186" s="70"/>
      <c r="E186" s="69"/>
      <c r="F186" s="71"/>
      <c r="G186" s="71"/>
      <c r="H186" s="71"/>
      <c r="I186" s="72"/>
      <c r="J186" s="72"/>
      <c r="K186" s="72"/>
      <c r="L186" s="73"/>
      <c r="O186" s="186" t="str">
        <f t="shared" si="7"/>
        <v/>
      </c>
      <c r="P186" s="186" t="str">
        <f t="shared" si="6"/>
        <v/>
      </c>
      <c r="Q186" s="44"/>
    </row>
    <row r="187" spans="1:17" s="50" customFormat="1" ht="21" customHeight="1">
      <c r="A187" s="66"/>
      <c r="B187" s="68"/>
      <c r="C187" s="69"/>
      <c r="D187" s="70"/>
      <c r="E187" s="69"/>
      <c r="F187" s="71"/>
      <c r="G187" s="71"/>
      <c r="H187" s="71"/>
      <c r="I187" s="72"/>
      <c r="J187" s="72"/>
      <c r="K187" s="72"/>
      <c r="L187" s="73"/>
      <c r="O187" s="186" t="str">
        <f t="shared" si="7"/>
        <v/>
      </c>
      <c r="P187" s="186" t="str">
        <f t="shared" si="6"/>
        <v/>
      </c>
      <c r="Q187" s="44"/>
    </row>
    <row r="188" spans="1:17" s="50" customFormat="1" ht="21" customHeight="1">
      <c r="A188" s="66"/>
      <c r="B188" s="68"/>
      <c r="C188" s="69"/>
      <c r="D188" s="70"/>
      <c r="E188" s="69"/>
      <c r="F188" s="71"/>
      <c r="G188" s="71"/>
      <c r="H188" s="71"/>
      <c r="I188" s="72"/>
      <c r="J188" s="72"/>
      <c r="K188" s="72"/>
      <c r="L188" s="73"/>
      <c r="O188" s="186" t="str">
        <f t="shared" si="7"/>
        <v/>
      </c>
      <c r="P188" s="186" t="str">
        <f t="shared" si="6"/>
        <v/>
      </c>
      <c r="Q188" s="44"/>
    </row>
    <row r="189" spans="1:17" s="50" customFormat="1" ht="21" customHeight="1">
      <c r="A189" s="66"/>
      <c r="B189" s="68"/>
      <c r="C189" s="69"/>
      <c r="D189" s="70"/>
      <c r="E189" s="69"/>
      <c r="F189" s="71"/>
      <c r="G189" s="71"/>
      <c r="H189" s="71"/>
      <c r="I189" s="72"/>
      <c r="J189" s="72"/>
      <c r="K189" s="72"/>
      <c r="L189" s="73"/>
      <c r="O189" s="186" t="str">
        <f t="shared" si="7"/>
        <v/>
      </c>
      <c r="P189" s="186" t="str">
        <f t="shared" si="6"/>
        <v/>
      </c>
      <c r="Q189" s="44"/>
    </row>
    <row r="190" spans="1:17" s="50" customFormat="1" ht="21" customHeight="1">
      <c r="A190" s="66"/>
      <c r="B190" s="68"/>
      <c r="C190" s="69"/>
      <c r="D190" s="70"/>
      <c r="E190" s="69"/>
      <c r="F190" s="71"/>
      <c r="G190" s="71"/>
      <c r="H190" s="71"/>
      <c r="I190" s="72"/>
      <c r="J190" s="72"/>
      <c r="K190" s="72"/>
      <c r="L190" s="73"/>
      <c r="O190" s="186" t="str">
        <f t="shared" si="7"/>
        <v/>
      </c>
      <c r="P190" s="186" t="str">
        <f t="shared" si="6"/>
        <v/>
      </c>
      <c r="Q190" s="44"/>
    </row>
    <row r="191" spans="1:17" s="50" customFormat="1" ht="21" customHeight="1">
      <c r="A191" s="66"/>
      <c r="B191" s="68"/>
      <c r="C191" s="69"/>
      <c r="D191" s="70"/>
      <c r="E191" s="69"/>
      <c r="F191" s="71"/>
      <c r="G191" s="71"/>
      <c r="H191" s="71"/>
      <c r="I191" s="72"/>
      <c r="J191" s="72"/>
      <c r="K191" s="72"/>
      <c r="L191" s="73"/>
      <c r="O191" s="186" t="str">
        <f t="shared" si="7"/>
        <v/>
      </c>
      <c r="P191" s="186" t="str">
        <f t="shared" si="6"/>
        <v/>
      </c>
      <c r="Q191" s="44"/>
    </row>
    <row r="192" spans="1:17" s="50" customFormat="1" ht="21" customHeight="1">
      <c r="A192" s="66"/>
      <c r="B192" s="68"/>
      <c r="C192" s="69"/>
      <c r="D192" s="70"/>
      <c r="E192" s="69"/>
      <c r="F192" s="71"/>
      <c r="G192" s="71"/>
      <c r="H192" s="71"/>
      <c r="I192" s="72"/>
      <c r="J192" s="72"/>
      <c r="K192" s="72"/>
      <c r="L192" s="73"/>
      <c r="O192" s="186" t="str">
        <f t="shared" si="7"/>
        <v/>
      </c>
      <c r="P192" s="186" t="str">
        <f t="shared" si="6"/>
        <v/>
      </c>
      <c r="Q192" s="44"/>
    </row>
    <row r="193" spans="1:17" s="50" customFormat="1" ht="21" customHeight="1">
      <c r="A193" s="66"/>
      <c r="B193" s="68"/>
      <c r="C193" s="69"/>
      <c r="D193" s="70"/>
      <c r="E193" s="69"/>
      <c r="F193" s="71"/>
      <c r="G193" s="71"/>
      <c r="H193" s="71"/>
      <c r="I193" s="72"/>
      <c r="J193" s="72"/>
      <c r="K193" s="72"/>
      <c r="L193" s="73"/>
      <c r="O193" s="186" t="str">
        <f t="shared" si="7"/>
        <v/>
      </c>
      <c r="P193" s="186" t="str">
        <f t="shared" si="6"/>
        <v/>
      </c>
      <c r="Q193" s="44"/>
    </row>
    <row r="194" spans="1:17" s="50" customFormat="1" ht="21" customHeight="1">
      <c r="A194" s="66"/>
      <c r="B194" s="68"/>
      <c r="C194" s="69"/>
      <c r="D194" s="70"/>
      <c r="E194" s="69"/>
      <c r="F194" s="71"/>
      <c r="G194" s="71"/>
      <c r="H194" s="71"/>
      <c r="I194" s="72"/>
      <c r="J194" s="72"/>
      <c r="K194" s="72"/>
      <c r="L194" s="73"/>
      <c r="O194" s="186" t="str">
        <f t="shared" si="7"/>
        <v/>
      </c>
      <c r="P194" s="186" t="str">
        <f t="shared" si="6"/>
        <v/>
      </c>
      <c r="Q194" s="44"/>
    </row>
    <row r="195" spans="1:17" s="50" customFormat="1" ht="21" customHeight="1">
      <c r="A195" s="66"/>
      <c r="B195" s="68"/>
      <c r="C195" s="69"/>
      <c r="D195" s="70"/>
      <c r="E195" s="69"/>
      <c r="F195" s="71"/>
      <c r="G195" s="71"/>
      <c r="H195" s="71"/>
      <c r="I195" s="72"/>
      <c r="J195" s="72"/>
      <c r="K195" s="72"/>
      <c r="L195" s="73"/>
      <c r="O195" s="186" t="str">
        <f t="shared" si="7"/>
        <v/>
      </c>
      <c r="P195" s="186" t="str">
        <f t="shared" si="6"/>
        <v/>
      </c>
      <c r="Q195" s="44"/>
    </row>
    <row r="196" spans="1:17" s="50" customFormat="1" ht="21" customHeight="1">
      <c r="A196" s="66"/>
      <c r="B196" s="68"/>
      <c r="C196" s="69"/>
      <c r="D196" s="70"/>
      <c r="E196" s="69"/>
      <c r="F196" s="71"/>
      <c r="G196" s="71"/>
      <c r="H196" s="71"/>
      <c r="I196" s="72"/>
      <c r="J196" s="72"/>
      <c r="K196" s="72"/>
      <c r="L196" s="73"/>
      <c r="O196" s="186" t="str">
        <f t="shared" si="7"/>
        <v/>
      </c>
      <c r="P196" s="186" t="str">
        <f t="shared" si="6"/>
        <v/>
      </c>
      <c r="Q196" s="44"/>
    </row>
    <row r="197" spans="1:17" s="50" customFormat="1" ht="21" customHeight="1">
      <c r="A197" s="66"/>
      <c r="B197" s="68"/>
      <c r="C197" s="69"/>
      <c r="D197" s="70"/>
      <c r="E197" s="69"/>
      <c r="F197" s="71"/>
      <c r="G197" s="71"/>
      <c r="H197" s="71"/>
      <c r="I197" s="72"/>
      <c r="J197" s="72"/>
      <c r="K197" s="72"/>
      <c r="L197" s="73"/>
      <c r="O197" s="186" t="str">
        <f t="shared" si="7"/>
        <v/>
      </c>
      <c r="P197" s="186" t="str">
        <f t="shared" si="6"/>
        <v/>
      </c>
      <c r="Q197" s="44"/>
    </row>
    <row r="198" spans="1:17" s="50" customFormat="1" ht="21" customHeight="1">
      <c r="A198" s="66"/>
      <c r="B198" s="68"/>
      <c r="C198" s="69"/>
      <c r="D198" s="70"/>
      <c r="E198" s="69"/>
      <c r="F198" s="71"/>
      <c r="G198" s="71"/>
      <c r="H198" s="71"/>
      <c r="I198" s="72"/>
      <c r="J198" s="72"/>
      <c r="K198" s="72"/>
      <c r="L198" s="73"/>
      <c r="O198" s="186" t="str">
        <f t="shared" si="7"/>
        <v/>
      </c>
      <c r="P198" s="186" t="str">
        <f t="shared" si="6"/>
        <v/>
      </c>
      <c r="Q198" s="44"/>
    </row>
    <row r="199" spans="1:17" s="50" customFormat="1" ht="21" customHeight="1">
      <c r="A199" s="66"/>
      <c r="B199" s="68"/>
      <c r="C199" s="69"/>
      <c r="D199" s="70"/>
      <c r="E199" s="69"/>
      <c r="F199" s="71"/>
      <c r="G199" s="71"/>
      <c r="H199" s="71"/>
      <c r="I199" s="72"/>
      <c r="J199" s="72"/>
      <c r="K199" s="72"/>
      <c r="L199" s="73"/>
      <c r="O199" s="186" t="str">
        <f t="shared" si="7"/>
        <v/>
      </c>
      <c r="P199" s="186" t="str">
        <f t="shared" si="6"/>
        <v/>
      </c>
      <c r="Q199" s="44"/>
    </row>
    <row r="200" spans="1:17" s="50" customFormat="1" ht="21" customHeight="1">
      <c r="A200" s="66"/>
      <c r="B200" s="68"/>
      <c r="C200" s="69"/>
      <c r="D200" s="70"/>
      <c r="E200" s="69"/>
      <c r="F200" s="71"/>
      <c r="G200" s="71"/>
      <c r="H200" s="71"/>
      <c r="I200" s="72"/>
      <c r="J200" s="72"/>
      <c r="K200" s="72"/>
      <c r="L200" s="73"/>
      <c r="O200" s="186" t="str">
        <f t="shared" si="7"/>
        <v/>
      </c>
      <c r="P200" s="186" t="str">
        <f t="shared" si="6"/>
        <v/>
      </c>
      <c r="Q200" s="44"/>
    </row>
    <row r="201" spans="1:17" s="50" customFormat="1" ht="21" customHeight="1">
      <c r="A201" s="66"/>
      <c r="B201" s="68"/>
      <c r="C201" s="69"/>
      <c r="D201" s="70"/>
      <c r="E201" s="69"/>
      <c r="F201" s="71"/>
      <c r="G201" s="71"/>
      <c r="H201" s="71"/>
      <c r="I201" s="72"/>
      <c r="J201" s="72"/>
      <c r="K201" s="72"/>
      <c r="L201" s="73"/>
      <c r="O201" s="186" t="str">
        <f t="shared" si="7"/>
        <v/>
      </c>
      <c r="P201" s="186" t="str">
        <f t="shared" si="6"/>
        <v/>
      </c>
      <c r="Q201" s="44"/>
    </row>
    <row r="202" spans="1:17" s="50" customFormat="1" ht="21" customHeight="1">
      <c r="A202" s="66"/>
      <c r="B202" s="68"/>
      <c r="C202" s="69"/>
      <c r="D202" s="70"/>
      <c r="E202" s="69"/>
      <c r="F202" s="71"/>
      <c r="G202" s="71"/>
      <c r="H202" s="71"/>
      <c r="I202" s="72"/>
      <c r="J202" s="72"/>
      <c r="K202" s="72"/>
      <c r="L202" s="73"/>
      <c r="O202" s="186" t="str">
        <f t="shared" si="7"/>
        <v/>
      </c>
      <c r="P202" s="186" t="str">
        <f t="shared" si="6"/>
        <v/>
      </c>
      <c r="Q202" s="44"/>
    </row>
    <row r="203" spans="1:17" s="50" customFormat="1" ht="21" customHeight="1">
      <c r="A203" s="66"/>
      <c r="B203" s="68"/>
      <c r="C203" s="69"/>
      <c r="D203" s="70"/>
      <c r="E203" s="69"/>
      <c r="F203" s="71"/>
      <c r="G203" s="71"/>
      <c r="H203" s="71"/>
      <c r="I203" s="72"/>
      <c r="J203" s="72"/>
      <c r="K203" s="72"/>
      <c r="L203" s="73"/>
      <c r="O203" s="186" t="str">
        <f t="shared" si="7"/>
        <v/>
      </c>
      <c r="P203" s="186" t="str">
        <f t="shared" si="6"/>
        <v/>
      </c>
      <c r="Q203" s="44"/>
    </row>
    <row r="204" spans="1:17" s="50" customFormat="1" ht="21" customHeight="1">
      <c r="A204" s="66"/>
      <c r="B204" s="68"/>
      <c r="C204" s="69"/>
      <c r="D204" s="70"/>
      <c r="E204" s="69"/>
      <c r="F204" s="71"/>
      <c r="G204" s="71"/>
      <c r="H204" s="71"/>
      <c r="I204" s="72"/>
      <c r="J204" s="72"/>
      <c r="K204" s="72"/>
      <c r="L204" s="73"/>
      <c r="O204" s="186" t="str">
        <f t="shared" si="7"/>
        <v/>
      </c>
      <c r="P204" s="186" t="str">
        <f t="shared" si="6"/>
        <v/>
      </c>
      <c r="Q204" s="44"/>
    </row>
    <row r="205" spans="1:17" s="50" customFormat="1" ht="21" customHeight="1">
      <c r="A205" s="66"/>
      <c r="B205" s="68"/>
      <c r="C205" s="69"/>
      <c r="D205" s="70"/>
      <c r="E205" s="69"/>
      <c r="F205" s="71"/>
      <c r="G205" s="71"/>
      <c r="H205" s="71"/>
      <c r="I205" s="72"/>
      <c r="J205" s="72"/>
      <c r="K205" s="72"/>
      <c r="L205" s="73"/>
      <c r="O205" s="186" t="str">
        <f t="shared" si="7"/>
        <v/>
      </c>
      <c r="P205" s="186" t="str">
        <f t="shared" si="6"/>
        <v/>
      </c>
      <c r="Q205" s="44"/>
    </row>
    <row r="206" spans="1:17" s="50" customFormat="1" ht="21" customHeight="1">
      <c r="A206" s="66"/>
      <c r="B206" s="68"/>
      <c r="C206" s="69"/>
      <c r="D206" s="70"/>
      <c r="E206" s="69"/>
      <c r="F206" s="71"/>
      <c r="G206" s="71"/>
      <c r="H206" s="71"/>
      <c r="I206" s="72"/>
      <c r="J206" s="72"/>
      <c r="K206" s="72"/>
      <c r="L206" s="73"/>
      <c r="O206" s="186" t="str">
        <f t="shared" si="7"/>
        <v/>
      </c>
      <c r="P206" s="186" t="str">
        <f t="shared" si="6"/>
        <v/>
      </c>
      <c r="Q206" s="44"/>
    </row>
    <row r="207" spans="1:17" s="50" customFormat="1" ht="21" customHeight="1">
      <c r="A207" s="66"/>
      <c r="B207" s="68"/>
      <c r="C207" s="69"/>
      <c r="D207" s="70"/>
      <c r="E207" s="69"/>
      <c r="F207" s="71"/>
      <c r="G207" s="71"/>
      <c r="H207" s="71"/>
      <c r="I207" s="72"/>
      <c r="J207" s="72"/>
      <c r="K207" s="72"/>
      <c r="L207" s="73"/>
      <c r="O207" s="186" t="str">
        <f t="shared" si="7"/>
        <v/>
      </c>
      <c r="P207" s="186" t="str">
        <f t="shared" si="6"/>
        <v/>
      </c>
      <c r="Q207" s="44"/>
    </row>
    <row r="208" spans="1:17" s="50" customFormat="1" ht="21" customHeight="1">
      <c r="A208" s="66"/>
      <c r="B208" s="68"/>
      <c r="C208" s="69"/>
      <c r="D208" s="70"/>
      <c r="E208" s="69"/>
      <c r="F208" s="71"/>
      <c r="G208" s="71"/>
      <c r="H208" s="71"/>
      <c r="I208" s="72"/>
      <c r="J208" s="72"/>
      <c r="K208" s="72"/>
      <c r="L208" s="73"/>
      <c r="O208" s="186" t="str">
        <f t="shared" si="7"/>
        <v/>
      </c>
      <c r="P208" s="186" t="str">
        <f t="shared" si="6"/>
        <v/>
      </c>
      <c r="Q208" s="44"/>
    </row>
    <row r="209" spans="1:17" s="50" customFormat="1" ht="21" customHeight="1">
      <c r="A209" s="66"/>
      <c r="B209" s="68"/>
      <c r="C209" s="69"/>
      <c r="D209" s="70"/>
      <c r="E209" s="69"/>
      <c r="F209" s="71"/>
      <c r="G209" s="71"/>
      <c r="H209" s="71"/>
      <c r="I209" s="72"/>
      <c r="J209" s="72"/>
      <c r="K209" s="72"/>
      <c r="L209" s="73"/>
      <c r="O209" s="186" t="str">
        <f t="shared" si="7"/>
        <v/>
      </c>
      <c r="P209" s="186" t="str">
        <f t="shared" si="6"/>
        <v/>
      </c>
      <c r="Q209" s="44"/>
    </row>
    <row r="210" spans="1:17" s="50" customFormat="1" ht="21" customHeight="1">
      <c r="A210" s="66"/>
      <c r="B210" s="68"/>
      <c r="C210" s="69"/>
      <c r="D210" s="70"/>
      <c r="E210" s="69"/>
      <c r="F210" s="71"/>
      <c r="G210" s="71"/>
      <c r="H210" s="71"/>
      <c r="I210" s="72"/>
      <c r="J210" s="72"/>
      <c r="K210" s="72"/>
      <c r="L210" s="73"/>
      <c r="O210" s="186" t="str">
        <f t="shared" si="7"/>
        <v/>
      </c>
      <c r="P210" s="186" t="str">
        <f t="shared" si="6"/>
        <v/>
      </c>
      <c r="Q210" s="44"/>
    </row>
    <row r="211" spans="1:17" s="50" customFormat="1" ht="21" customHeight="1">
      <c r="A211" s="66"/>
      <c r="B211" s="68"/>
      <c r="C211" s="69"/>
      <c r="D211" s="70"/>
      <c r="E211" s="69"/>
      <c r="F211" s="71"/>
      <c r="G211" s="71"/>
      <c r="H211" s="71"/>
      <c r="I211" s="72"/>
      <c r="J211" s="72"/>
      <c r="K211" s="72"/>
      <c r="L211" s="73"/>
      <c r="O211" s="186" t="str">
        <f t="shared" si="7"/>
        <v/>
      </c>
      <c r="P211" s="186" t="str">
        <f t="shared" si="6"/>
        <v/>
      </c>
      <c r="Q211" s="44"/>
    </row>
    <row r="212" spans="1:17" s="50" customFormat="1" ht="21" customHeight="1">
      <c r="A212" s="66"/>
      <c r="B212" s="68"/>
      <c r="C212" s="69"/>
      <c r="D212" s="70"/>
      <c r="E212" s="69"/>
      <c r="F212" s="71"/>
      <c r="G212" s="71"/>
      <c r="H212" s="71"/>
      <c r="I212" s="72"/>
      <c r="J212" s="72"/>
      <c r="K212" s="72"/>
      <c r="L212" s="73"/>
      <c r="O212" s="186" t="str">
        <f t="shared" si="7"/>
        <v/>
      </c>
      <c r="P212" s="186" t="str">
        <f t="shared" si="6"/>
        <v/>
      </c>
      <c r="Q212" s="44"/>
    </row>
    <row r="213" spans="1:17" s="50" customFormat="1" ht="21" customHeight="1">
      <c r="A213" s="66"/>
      <c r="B213" s="68"/>
      <c r="C213" s="69"/>
      <c r="D213" s="70"/>
      <c r="E213" s="69"/>
      <c r="F213" s="71"/>
      <c r="G213" s="71"/>
      <c r="H213" s="71"/>
      <c r="I213" s="72"/>
      <c r="J213" s="72"/>
      <c r="K213" s="72"/>
      <c r="L213" s="73"/>
      <c r="O213" s="186" t="str">
        <f t="shared" si="7"/>
        <v/>
      </c>
      <c r="P213" s="186" t="str">
        <f t="shared" si="6"/>
        <v/>
      </c>
      <c r="Q213" s="44"/>
    </row>
    <row r="214" spans="1:17" s="50" customFormat="1" ht="21" customHeight="1">
      <c r="A214" s="66"/>
      <c r="B214" s="68"/>
      <c r="C214" s="69"/>
      <c r="D214" s="70"/>
      <c r="E214" s="69"/>
      <c r="F214" s="71"/>
      <c r="G214" s="71"/>
      <c r="H214" s="71"/>
      <c r="I214" s="72"/>
      <c r="J214" s="72"/>
      <c r="K214" s="72"/>
      <c r="L214" s="73"/>
      <c r="O214" s="186" t="str">
        <f t="shared" si="7"/>
        <v/>
      </c>
      <c r="P214" s="186" t="str">
        <f t="shared" si="6"/>
        <v/>
      </c>
      <c r="Q214" s="44"/>
    </row>
    <row r="215" spans="1:17" s="50" customFormat="1" ht="21" customHeight="1">
      <c r="A215" s="66"/>
      <c r="B215" s="68"/>
      <c r="C215" s="69"/>
      <c r="D215" s="70"/>
      <c r="E215" s="69"/>
      <c r="F215" s="71"/>
      <c r="G215" s="71"/>
      <c r="H215" s="71"/>
      <c r="I215" s="72"/>
      <c r="J215" s="72"/>
      <c r="K215" s="72"/>
      <c r="L215" s="73"/>
      <c r="O215" s="186" t="str">
        <f t="shared" si="7"/>
        <v/>
      </c>
      <c r="P215" s="186" t="str">
        <f t="shared" si="6"/>
        <v/>
      </c>
      <c r="Q215" s="44"/>
    </row>
    <row r="216" spans="1:17" s="50" customFormat="1" ht="21" customHeight="1">
      <c r="A216" s="66"/>
      <c r="B216" s="68"/>
      <c r="C216" s="69"/>
      <c r="D216" s="70"/>
      <c r="E216" s="69"/>
      <c r="F216" s="71"/>
      <c r="G216" s="71"/>
      <c r="H216" s="71"/>
      <c r="I216" s="72"/>
      <c r="J216" s="72"/>
      <c r="K216" s="72"/>
      <c r="L216" s="73"/>
      <c r="O216" s="186" t="str">
        <f t="shared" si="7"/>
        <v/>
      </c>
      <c r="P216" s="186" t="str">
        <f t="shared" si="6"/>
        <v/>
      </c>
      <c r="Q216" s="44"/>
    </row>
    <row r="217" spans="1:17" s="50" customFormat="1" ht="21" customHeight="1">
      <c r="A217" s="66"/>
      <c r="B217" s="68"/>
      <c r="C217" s="69"/>
      <c r="D217" s="70"/>
      <c r="E217" s="69"/>
      <c r="F217" s="71"/>
      <c r="G217" s="71"/>
      <c r="H217" s="71"/>
      <c r="I217" s="72"/>
      <c r="J217" s="72"/>
      <c r="K217" s="72"/>
      <c r="L217" s="73"/>
      <c r="O217" s="186" t="str">
        <f t="shared" si="7"/>
        <v/>
      </c>
      <c r="P217" s="186" t="str">
        <f t="shared" si="6"/>
        <v/>
      </c>
      <c r="Q217" s="44"/>
    </row>
    <row r="218" spans="1:17" s="50" customFormat="1" ht="21" customHeight="1">
      <c r="A218" s="66"/>
      <c r="B218" s="68"/>
      <c r="C218" s="69"/>
      <c r="D218" s="70"/>
      <c r="E218" s="69"/>
      <c r="F218" s="71"/>
      <c r="G218" s="71"/>
      <c r="H218" s="71"/>
      <c r="I218" s="72"/>
      <c r="J218" s="72"/>
      <c r="K218" s="72"/>
      <c r="L218" s="73"/>
      <c r="O218" s="186" t="str">
        <f t="shared" si="7"/>
        <v/>
      </c>
      <c r="P218" s="186" t="str">
        <f t="shared" si="6"/>
        <v/>
      </c>
      <c r="Q218" s="44"/>
    </row>
    <row r="219" spans="1:17" s="50" customFormat="1" ht="21" customHeight="1">
      <c r="A219" s="66"/>
      <c r="B219" s="68"/>
      <c r="C219" s="69"/>
      <c r="D219" s="70"/>
      <c r="E219" s="69"/>
      <c r="F219" s="71"/>
      <c r="G219" s="71"/>
      <c r="H219" s="71"/>
      <c r="I219" s="72"/>
      <c r="J219" s="72"/>
      <c r="K219" s="72"/>
      <c r="L219" s="73"/>
      <c r="O219" s="186" t="str">
        <f t="shared" si="7"/>
        <v/>
      </c>
      <c r="P219" s="186" t="str">
        <f t="shared" si="6"/>
        <v/>
      </c>
      <c r="Q219" s="44"/>
    </row>
    <row r="220" spans="1:17" s="50" customFormat="1" ht="21" customHeight="1">
      <c r="A220" s="66"/>
      <c r="B220" s="68"/>
      <c r="C220" s="69"/>
      <c r="D220" s="70"/>
      <c r="E220" s="69"/>
      <c r="F220" s="71"/>
      <c r="G220" s="71"/>
      <c r="H220" s="71"/>
      <c r="I220" s="72"/>
      <c r="J220" s="72"/>
      <c r="K220" s="72"/>
      <c r="L220" s="73"/>
      <c r="O220" s="186" t="str">
        <f t="shared" si="7"/>
        <v/>
      </c>
      <c r="P220" s="186" t="str">
        <f t="shared" si="6"/>
        <v/>
      </c>
      <c r="Q220" s="44"/>
    </row>
    <row r="221" spans="1:17" s="50" customFormat="1" ht="21" customHeight="1">
      <c r="A221" s="66"/>
      <c r="B221" s="68"/>
      <c r="C221" s="69"/>
      <c r="D221" s="70"/>
      <c r="E221" s="69"/>
      <c r="F221" s="71"/>
      <c r="G221" s="71"/>
      <c r="H221" s="71"/>
      <c r="I221" s="72"/>
      <c r="J221" s="72"/>
      <c r="K221" s="72"/>
      <c r="L221" s="73"/>
      <c r="O221" s="186" t="str">
        <f t="shared" si="7"/>
        <v/>
      </c>
      <c r="P221" s="186" t="str">
        <f t="shared" si="6"/>
        <v/>
      </c>
      <c r="Q221" s="44"/>
    </row>
    <row r="222" spans="1:17" s="50" customFormat="1" ht="21" customHeight="1">
      <c r="A222" s="66"/>
      <c r="B222" s="68"/>
      <c r="C222" s="69"/>
      <c r="D222" s="70"/>
      <c r="E222" s="69"/>
      <c r="F222" s="71"/>
      <c r="G222" s="71"/>
      <c r="H222" s="71"/>
      <c r="I222" s="72"/>
      <c r="J222" s="72"/>
      <c r="K222" s="72"/>
      <c r="L222" s="73"/>
      <c r="O222" s="186" t="str">
        <f t="shared" si="7"/>
        <v/>
      </c>
      <c r="P222" s="186" t="str">
        <f t="shared" si="6"/>
        <v/>
      </c>
      <c r="Q222" s="44"/>
    </row>
    <row r="223" spans="1:17" s="50" customFormat="1" ht="21" customHeight="1">
      <c r="A223" s="66"/>
      <c r="B223" s="68"/>
      <c r="C223" s="69"/>
      <c r="D223" s="70"/>
      <c r="E223" s="69"/>
      <c r="F223" s="71"/>
      <c r="G223" s="71"/>
      <c r="H223" s="71"/>
      <c r="I223" s="72"/>
      <c r="J223" s="72"/>
      <c r="K223" s="72"/>
      <c r="L223" s="73"/>
      <c r="O223" s="186" t="str">
        <f t="shared" si="7"/>
        <v/>
      </c>
      <c r="P223" s="186" t="str">
        <f t="shared" si="6"/>
        <v/>
      </c>
      <c r="Q223" s="44"/>
    </row>
    <row r="224" spans="1:17" s="50" customFormat="1" ht="21" customHeight="1">
      <c r="A224" s="66"/>
      <c r="B224" s="68"/>
      <c r="C224" s="69"/>
      <c r="D224" s="70"/>
      <c r="E224" s="69"/>
      <c r="F224" s="71"/>
      <c r="G224" s="71"/>
      <c r="H224" s="71"/>
      <c r="I224" s="72"/>
      <c r="J224" s="72"/>
      <c r="K224" s="72"/>
      <c r="L224" s="73"/>
      <c r="O224" s="186" t="str">
        <f t="shared" si="7"/>
        <v/>
      </c>
      <c r="P224" s="186" t="str">
        <f t="shared" si="6"/>
        <v/>
      </c>
      <c r="Q224" s="44"/>
    </row>
    <row r="225" spans="1:17" s="50" customFormat="1" ht="21" customHeight="1">
      <c r="A225" s="66"/>
      <c r="B225" s="68"/>
      <c r="C225" s="69"/>
      <c r="D225" s="70"/>
      <c r="E225" s="69"/>
      <c r="F225" s="71"/>
      <c r="G225" s="71"/>
      <c r="H225" s="71"/>
      <c r="I225" s="72"/>
      <c r="J225" s="72"/>
      <c r="K225" s="72"/>
      <c r="L225" s="73"/>
      <c r="O225" s="186" t="str">
        <f t="shared" si="7"/>
        <v/>
      </c>
      <c r="P225" s="186" t="str">
        <f t="shared" si="6"/>
        <v/>
      </c>
      <c r="Q225" s="44"/>
    </row>
    <row r="226" spans="1:17" s="50" customFormat="1" ht="21" customHeight="1">
      <c r="A226" s="66"/>
      <c r="B226" s="68"/>
      <c r="C226" s="69"/>
      <c r="D226" s="70"/>
      <c r="E226" s="69"/>
      <c r="F226" s="71"/>
      <c r="G226" s="71"/>
      <c r="H226" s="71"/>
      <c r="I226" s="72"/>
      <c r="J226" s="72"/>
      <c r="K226" s="72"/>
      <c r="L226" s="73"/>
      <c r="O226" s="186" t="str">
        <f t="shared" si="7"/>
        <v/>
      </c>
      <c r="P226" s="186" t="str">
        <f t="shared" si="6"/>
        <v/>
      </c>
      <c r="Q226" s="44"/>
    </row>
    <row r="227" spans="1:17" s="50" customFormat="1" ht="21" customHeight="1">
      <c r="A227" s="66"/>
      <c r="B227" s="68"/>
      <c r="C227" s="69"/>
      <c r="D227" s="70"/>
      <c r="E227" s="69"/>
      <c r="F227" s="71"/>
      <c r="G227" s="71"/>
      <c r="H227" s="71"/>
      <c r="I227" s="72"/>
      <c r="J227" s="72"/>
      <c r="K227" s="72"/>
      <c r="L227" s="73"/>
      <c r="O227" s="186" t="str">
        <f t="shared" si="7"/>
        <v/>
      </c>
      <c r="P227" s="186" t="str">
        <f t="shared" si="6"/>
        <v/>
      </c>
      <c r="Q227" s="44"/>
    </row>
    <row r="228" spans="1:17" s="50" customFormat="1" ht="21" customHeight="1">
      <c r="A228" s="66"/>
      <c r="B228" s="68"/>
      <c r="C228" s="69"/>
      <c r="D228" s="70"/>
      <c r="E228" s="69"/>
      <c r="F228" s="71"/>
      <c r="G228" s="71"/>
      <c r="H228" s="71"/>
      <c r="I228" s="72"/>
      <c r="J228" s="72"/>
      <c r="K228" s="72"/>
      <c r="L228" s="73"/>
      <c r="O228" s="186" t="str">
        <f t="shared" si="7"/>
        <v/>
      </c>
      <c r="P228" s="186" t="str">
        <f t="shared" si="6"/>
        <v/>
      </c>
      <c r="Q228" s="44"/>
    </row>
    <row r="229" spans="1:17" s="50" customFormat="1" ht="21" customHeight="1">
      <c r="A229" s="66"/>
      <c r="B229" s="68"/>
      <c r="C229" s="69"/>
      <c r="D229" s="70"/>
      <c r="E229" s="69"/>
      <c r="F229" s="71"/>
      <c r="G229" s="71"/>
      <c r="H229" s="71"/>
      <c r="I229" s="72"/>
      <c r="J229" s="72"/>
      <c r="K229" s="72"/>
      <c r="L229" s="73"/>
      <c r="O229" s="186" t="str">
        <f t="shared" si="7"/>
        <v/>
      </c>
      <c r="P229" s="186" t="str">
        <f t="shared" si="6"/>
        <v/>
      </c>
      <c r="Q229" s="44"/>
    </row>
    <row r="230" spans="1:17" s="50" customFormat="1" ht="21" customHeight="1">
      <c r="A230" s="66"/>
      <c r="B230" s="68"/>
      <c r="C230" s="69"/>
      <c r="D230" s="70"/>
      <c r="E230" s="69"/>
      <c r="F230" s="71"/>
      <c r="G230" s="71"/>
      <c r="H230" s="71"/>
      <c r="I230" s="72"/>
      <c r="J230" s="72"/>
      <c r="K230" s="72"/>
      <c r="L230" s="73"/>
      <c r="O230" s="186" t="str">
        <f t="shared" si="7"/>
        <v/>
      </c>
      <c r="P230" s="186" t="str">
        <f t="shared" si="6"/>
        <v/>
      </c>
      <c r="Q230" s="44"/>
    </row>
    <row r="231" spans="1:17" s="50" customFormat="1" ht="21" customHeight="1">
      <c r="A231" s="66"/>
      <c r="B231" s="68"/>
      <c r="C231" s="69"/>
      <c r="D231" s="70"/>
      <c r="E231" s="69"/>
      <c r="F231" s="71"/>
      <c r="G231" s="71"/>
      <c r="H231" s="71"/>
      <c r="I231" s="72"/>
      <c r="J231" s="72"/>
      <c r="K231" s="72"/>
      <c r="L231" s="73"/>
      <c r="O231" s="186" t="str">
        <f t="shared" si="7"/>
        <v/>
      </c>
      <c r="P231" s="186" t="str">
        <f t="shared" ref="P231:P288" si="8">IF(COUNTA(A231:B231,D231,F231:H231)=0,"",IF(AND(A231&lt;&gt;"-",COUNTIF(区間名,A231)&gt;0,OR(AND(B231&lt;&gt;"",D231&gt;0,COUNTA(F231:H231)&gt;0),AND(OR(B231="未調査",B231="記録無し"),D231&lt;1,COUNTA(F231:H231)=0))),0,1))</f>
        <v/>
      </c>
      <c r="Q231" s="44"/>
    </row>
    <row r="232" spans="1:17" s="50" customFormat="1" ht="21" customHeight="1">
      <c r="A232" s="66"/>
      <c r="B232" s="68"/>
      <c r="C232" s="69"/>
      <c r="D232" s="70"/>
      <c r="E232" s="69"/>
      <c r="F232" s="71"/>
      <c r="G232" s="71"/>
      <c r="H232" s="71"/>
      <c r="I232" s="72"/>
      <c r="J232" s="72"/>
      <c r="K232" s="72"/>
      <c r="L232" s="73"/>
      <c r="O232" s="186" t="str">
        <f t="shared" ref="O232:O288" si="9">IF(OR($A232="",$A232="範囲外",$A232="-"),"",$A232)</f>
        <v/>
      </c>
      <c r="P232" s="186" t="str">
        <f t="shared" si="8"/>
        <v/>
      </c>
      <c r="Q232" s="44"/>
    </row>
    <row r="233" spans="1:17" s="50" customFormat="1" ht="21" customHeight="1">
      <c r="A233" s="66"/>
      <c r="B233" s="68"/>
      <c r="C233" s="69"/>
      <c r="D233" s="70"/>
      <c r="E233" s="69"/>
      <c r="F233" s="71"/>
      <c r="G233" s="71"/>
      <c r="H233" s="71"/>
      <c r="I233" s="72"/>
      <c r="J233" s="72"/>
      <c r="K233" s="72"/>
      <c r="L233" s="73"/>
      <c r="O233" s="186" t="str">
        <f t="shared" si="9"/>
        <v/>
      </c>
      <c r="P233" s="186" t="str">
        <f t="shared" si="8"/>
        <v/>
      </c>
      <c r="Q233" s="44"/>
    </row>
    <row r="234" spans="1:17" s="50" customFormat="1" ht="21" customHeight="1">
      <c r="A234" s="66"/>
      <c r="B234" s="68"/>
      <c r="C234" s="69"/>
      <c r="D234" s="70"/>
      <c r="E234" s="69"/>
      <c r="F234" s="71"/>
      <c r="G234" s="71"/>
      <c r="H234" s="71"/>
      <c r="I234" s="72"/>
      <c r="J234" s="72"/>
      <c r="K234" s="72"/>
      <c r="L234" s="73"/>
      <c r="O234" s="186" t="str">
        <f t="shared" si="9"/>
        <v/>
      </c>
      <c r="P234" s="186" t="str">
        <f t="shared" si="8"/>
        <v/>
      </c>
      <c r="Q234" s="44"/>
    </row>
    <row r="235" spans="1:17" s="50" customFormat="1" ht="21" customHeight="1">
      <c r="A235" s="66"/>
      <c r="B235" s="68"/>
      <c r="C235" s="69"/>
      <c r="D235" s="70"/>
      <c r="E235" s="69"/>
      <c r="F235" s="71"/>
      <c r="G235" s="71"/>
      <c r="H235" s="71"/>
      <c r="I235" s="72"/>
      <c r="J235" s="72"/>
      <c r="K235" s="72"/>
      <c r="L235" s="73"/>
      <c r="O235" s="186" t="str">
        <f t="shared" si="9"/>
        <v/>
      </c>
      <c r="P235" s="186" t="str">
        <f t="shared" si="8"/>
        <v/>
      </c>
      <c r="Q235" s="44"/>
    </row>
    <row r="236" spans="1:17" s="50" customFormat="1" ht="21" customHeight="1">
      <c r="A236" s="66"/>
      <c r="B236" s="68"/>
      <c r="C236" s="69"/>
      <c r="D236" s="70"/>
      <c r="E236" s="69"/>
      <c r="F236" s="71"/>
      <c r="G236" s="71"/>
      <c r="H236" s="71"/>
      <c r="I236" s="72"/>
      <c r="J236" s="72"/>
      <c r="K236" s="72"/>
      <c r="L236" s="73"/>
      <c r="O236" s="186" t="str">
        <f t="shared" si="9"/>
        <v/>
      </c>
      <c r="P236" s="186" t="str">
        <f t="shared" si="8"/>
        <v/>
      </c>
      <c r="Q236" s="44"/>
    </row>
    <row r="237" spans="1:17" s="50" customFormat="1" ht="21" customHeight="1">
      <c r="A237" s="66"/>
      <c r="B237" s="68"/>
      <c r="C237" s="69"/>
      <c r="D237" s="70"/>
      <c r="E237" s="69"/>
      <c r="F237" s="71"/>
      <c r="G237" s="71"/>
      <c r="H237" s="71"/>
      <c r="I237" s="72"/>
      <c r="J237" s="72"/>
      <c r="K237" s="72"/>
      <c r="L237" s="73"/>
      <c r="O237" s="186" t="str">
        <f t="shared" si="9"/>
        <v/>
      </c>
      <c r="P237" s="186" t="str">
        <f t="shared" si="8"/>
        <v/>
      </c>
      <c r="Q237" s="44"/>
    </row>
    <row r="238" spans="1:17" s="50" customFormat="1" ht="21" customHeight="1">
      <c r="A238" s="66"/>
      <c r="B238" s="68"/>
      <c r="C238" s="69"/>
      <c r="D238" s="70"/>
      <c r="E238" s="69"/>
      <c r="F238" s="71"/>
      <c r="G238" s="71"/>
      <c r="H238" s="71"/>
      <c r="I238" s="72"/>
      <c r="J238" s="72"/>
      <c r="K238" s="72"/>
      <c r="L238" s="73"/>
      <c r="O238" s="186" t="str">
        <f t="shared" si="9"/>
        <v/>
      </c>
      <c r="P238" s="186" t="str">
        <f t="shared" si="8"/>
        <v/>
      </c>
      <c r="Q238" s="44"/>
    </row>
    <row r="239" spans="1:17" s="50" customFormat="1" ht="21" customHeight="1">
      <c r="A239" s="66"/>
      <c r="B239" s="68"/>
      <c r="C239" s="69"/>
      <c r="D239" s="70"/>
      <c r="E239" s="69"/>
      <c r="F239" s="71"/>
      <c r="G239" s="71"/>
      <c r="H239" s="71"/>
      <c r="I239" s="72"/>
      <c r="J239" s="72"/>
      <c r="K239" s="72"/>
      <c r="L239" s="73"/>
      <c r="O239" s="186" t="str">
        <f t="shared" si="9"/>
        <v/>
      </c>
      <c r="P239" s="186" t="str">
        <f t="shared" si="8"/>
        <v/>
      </c>
      <c r="Q239" s="44"/>
    </row>
    <row r="240" spans="1:17" s="50" customFormat="1" ht="21" customHeight="1">
      <c r="A240" s="66"/>
      <c r="B240" s="68"/>
      <c r="C240" s="69"/>
      <c r="D240" s="70"/>
      <c r="E240" s="69"/>
      <c r="F240" s="71"/>
      <c r="G240" s="71"/>
      <c r="H240" s="71"/>
      <c r="I240" s="72"/>
      <c r="J240" s="72"/>
      <c r="K240" s="72"/>
      <c r="L240" s="73"/>
      <c r="O240" s="186" t="str">
        <f t="shared" si="9"/>
        <v/>
      </c>
      <c r="P240" s="186" t="str">
        <f t="shared" si="8"/>
        <v/>
      </c>
      <c r="Q240" s="44"/>
    </row>
    <row r="241" spans="1:17" s="50" customFormat="1" ht="21" customHeight="1">
      <c r="A241" s="66"/>
      <c r="B241" s="68"/>
      <c r="C241" s="69"/>
      <c r="D241" s="70"/>
      <c r="E241" s="69"/>
      <c r="F241" s="71"/>
      <c r="G241" s="71"/>
      <c r="H241" s="71"/>
      <c r="I241" s="72"/>
      <c r="J241" s="72"/>
      <c r="K241" s="72"/>
      <c r="L241" s="73"/>
      <c r="O241" s="186" t="str">
        <f t="shared" si="9"/>
        <v/>
      </c>
      <c r="P241" s="186" t="str">
        <f t="shared" si="8"/>
        <v/>
      </c>
      <c r="Q241" s="44"/>
    </row>
    <row r="242" spans="1:17" s="50" customFormat="1" ht="21" customHeight="1">
      <c r="A242" s="66"/>
      <c r="B242" s="68"/>
      <c r="C242" s="69"/>
      <c r="D242" s="70"/>
      <c r="E242" s="69"/>
      <c r="F242" s="71"/>
      <c r="G242" s="71"/>
      <c r="H242" s="71"/>
      <c r="I242" s="72"/>
      <c r="J242" s="72"/>
      <c r="K242" s="72"/>
      <c r="L242" s="73"/>
      <c r="O242" s="186" t="str">
        <f t="shared" si="9"/>
        <v/>
      </c>
      <c r="P242" s="186" t="str">
        <f t="shared" si="8"/>
        <v/>
      </c>
      <c r="Q242" s="44"/>
    </row>
    <row r="243" spans="1:17" s="50" customFormat="1" ht="21" customHeight="1">
      <c r="A243" s="66"/>
      <c r="B243" s="68"/>
      <c r="C243" s="69"/>
      <c r="D243" s="70"/>
      <c r="E243" s="69"/>
      <c r="F243" s="71"/>
      <c r="G243" s="71"/>
      <c r="H243" s="71"/>
      <c r="I243" s="72"/>
      <c r="J243" s="72"/>
      <c r="K243" s="72"/>
      <c r="L243" s="73"/>
      <c r="O243" s="186" t="str">
        <f t="shared" si="9"/>
        <v/>
      </c>
      <c r="P243" s="186" t="str">
        <f t="shared" si="8"/>
        <v/>
      </c>
      <c r="Q243" s="44"/>
    </row>
    <row r="244" spans="1:17" s="50" customFormat="1" ht="21" customHeight="1">
      <c r="A244" s="66"/>
      <c r="B244" s="68"/>
      <c r="C244" s="69"/>
      <c r="D244" s="70"/>
      <c r="E244" s="69"/>
      <c r="F244" s="71"/>
      <c r="G244" s="71"/>
      <c r="H244" s="71"/>
      <c r="I244" s="72"/>
      <c r="J244" s="72"/>
      <c r="K244" s="72"/>
      <c r="L244" s="73"/>
      <c r="O244" s="186" t="str">
        <f t="shared" si="9"/>
        <v/>
      </c>
      <c r="P244" s="186" t="str">
        <f t="shared" si="8"/>
        <v/>
      </c>
      <c r="Q244" s="44"/>
    </row>
    <row r="245" spans="1:17" s="50" customFormat="1" ht="21" customHeight="1">
      <c r="A245" s="66"/>
      <c r="B245" s="68"/>
      <c r="C245" s="69"/>
      <c r="D245" s="70"/>
      <c r="E245" s="69"/>
      <c r="F245" s="71"/>
      <c r="G245" s="71"/>
      <c r="H245" s="71"/>
      <c r="I245" s="72"/>
      <c r="J245" s="72"/>
      <c r="K245" s="72"/>
      <c r="L245" s="73"/>
      <c r="O245" s="186" t="str">
        <f t="shared" si="9"/>
        <v/>
      </c>
      <c r="P245" s="186" t="str">
        <f t="shared" si="8"/>
        <v/>
      </c>
      <c r="Q245" s="44"/>
    </row>
    <row r="246" spans="1:17" s="50" customFormat="1" ht="21" customHeight="1">
      <c r="A246" s="66"/>
      <c r="B246" s="68"/>
      <c r="C246" s="69"/>
      <c r="D246" s="70"/>
      <c r="E246" s="69"/>
      <c r="F246" s="71"/>
      <c r="G246" s="71"/>
      <c r="H246" s="71"/>
      <c r="I246" s="72"/>
      <c r="J246" s="72"/>
      <c r="K246" s="72"/>
      <c r="L246" s="73"/>
      <c r="O246" s="186" t="str">
        <f t="shared" si="9"/>
        <v/>
      </c>
      <c r="P246" s="186" t="str">
        <f t="shared" si="8"/>
        <v/>
      </c>
      <c r="Q246" s="44"/>
    </row>
    <row r="247" spans="1:17" s="50" customFormat="1" ht="21" customHeight="1">
      <c r="A247" s="66"/>
      <c r="B247" s="68"/>
      <c r="C247" s="69"/>
      <c r="D247" s="70"/>
      <c r="E247" s="69"/>
      <c r="F247" s="71"/>
      <c r="G247" s="71"/>
      <c r="H247" s="71"/>
      <c r="I247" s="72"/>
      <c r="J247" s="72"/>
      <c r="K247" s="72"/>
      <c r="L247" s="73"/>
      <c r="O247" s="186" t="str">
        <f t="shared" si="9"/>
        <v/>
      </c>
      <c r="P247" s="186" t="str">
        <f t="shared" si="8"/>
        <v/>
      </c>
      <c r="Q247" s="44"/>
    </row>
    <row r="248" spans="1:17" s="50" customFormat="1" ht="21" customHeight="1">
      <c r="A248" s="66"/>
      <c r="B248" s="68"/>
      <c r="C248" s="69"/>
      <c r="D248" s="70"/>
      <c r="E248" s="69"/>
      <c r="F248" s="71"/>
      <c r="G248" s="71"/>
      <c r="H248" s="71"/>
      <c r="I248" s="72"/>
      <c r="J248" s="72"/>
      <c r="K248" s="72"/>
      <c r="L248" s="73"/>
      <c r="O248" s="186" t="str">
        <f t="shared" si="9"/>
        <v/>
      </c>
      <c r="P248" s="186" t="str">
        <f t="shared" si="8"/>
        <v/>
      </c>
      <c r="Q248" s="44"/>
    </row>
    <row r="249" spans="1:17" s="50" customFormat="1" ht="21" customHeight="1">
      <c r="A249" s="66"/>
      <c r="B249" s="68"/>
      <c r="C249" s="69"/>
      <c r="D249" s="70"/>
      <c r="E249" s="69"/>
      <c r="F249" s="71"/>
      <c r="G249" s="71"/>
      <c r="H249" s="71"/>
      <c r="I249" s="72"/>
      <c r="J249" s="72"/>
      <c r="K249" s="72"/>
      <c r="L249" s="73"/>
      <c r="O249" s="186" t="str">
        <f t="shared" si="9"/>
        <v/>
      </c>
      <c r="P249" s="186" t="str">
        <f t="shared" si="8"/>
        <v/>
      </c>
      <c r="Q249" s="44"/>
    </row>
    <row r="250" spans="1:17" s="50" customFormat="1" ht="21" customHeight="1">
      <c r="A250" s="66"/>
      <c r="B250" s="68"/>
      <c r="C250" s="69"/>
      <c r="D250" s="70"/>
      <c r="E250" s="69"/>
      <c r="F250" s="71"/>
      <c r="G250" s="71"/>
      <c r="H250" s="71"/>
      <c r="I250" s="72"/>
      <c r="J250" s="72"/>
      <c r="K250" s="72"/>
      <c r="L250" s="73"/>
      <c r="O250" s="186" t="str">
        <f t="shared" si="9"/>
        <v/>
      </c>
      <c r="P250" s="186" t="str">
        <f t="shared" si="8"/>
        <v/>
      </c>
      <c r="Q250" s="44"/>
    </row>
    <row r="251" spans="1:17" s="50" customFormat="1" ht="21" customHeight="1">
      <c r="A251" s="66"/>
      <c r="B251" s="68"/>
      <c r="C251" s="69"/>
      <c r="D251" s="70"/>
      <c r="E251" s="69"/>
      <c r="F251" s="71"/>
      <c r="G251" s="71"/>
      <c r="H251" s="71"/>
      <c r="I251" s="72"/>
      <c r="J251" s="72"/>
      <c r="K251" s="72"/>
      <c r="L251" s="73"/>
      <c r="O251" s="186" t="str">
        <f t="shared" si="9"/>
        <v/>
      </c>
      <c r="P251" s="186" t="str">
        <f t="shared" si="8"/>
        <v/>
      </c>
      <c r="Q251" s="44"/>
    </row>
    <row r="252" spans="1:17" s="50" customFormat="1" ht="21" customHeight="1">
      <c r="A252" s="66"/>
      <c r="B252" s="68"/>
      <c r="C252" s="69"/>
      <c r="D252" s="70"/>
      <c r="E252" s="69"/>
      <c r="F252" s="71"/>
      <c r="G252" s="71"/>
      <c r="H252" s="71"/>
      <c r="I252" s="72"/>
      <c r="J252" s="72"/>
      <c r="K252" s="72"/>
      <c r="L252" s="73"/>
      <c r="O252" s="186" t="str">
        <f t="shared" si="9"/>
        <v/>
      </c>
      <c r="P252" s="186" t="str">
        <f t="shared" si="8"/>
        <v/>
      </c>
      <c r="Q252" s="44"/>
    </row>
    <row r="253" spans="1:17" s="50" customFormat="1" ht="21" customHeight="1">
      <c r="A253" s="66"/>
      <c r="B253" s="68"/>
      <c r="C253" s="69"/>
      <c r="D253" s="70"/>
      <c r="E253" s="69"/>
      <c r="F253" s="71"/>
      <c r="G253" s="71"/>
      <c r="H253" s="71"/>
      <c r="I253" s="72"/>
      <c r="J253" s="72"/>
      <c r="K253" s="72"/>
      <c r="L253" s="73"/>
      <c r="O253" s="186" t="str">
        <f t="shared" si="9"/>
        <v/>
      </c>
      <c r="P253" s="186" t="str">
        <f t="shared" si="8"/>
        <v/>
      </c>
      <c r="Q253" s="44"/>
    </row>
    <row r="254" spans="1:17" s="50" customFormat="1" ht="21" customHeight="1">
      <c r="A254" s="66"/>
      <c r="B254" s="68"/>
      <c r="C254" s="69"/>
      <c r="D254" s="70"/>
      <c r="E254" s="69"/>
      <c r="F254" s="71"/>
      <c r="G254" s="71"/>
      <c r="H254" s="71"/>
      <c r="I254" s="72"/>
      <c r="J254" s="72"/>
      <c r="K254" s="72"/>
      <c r="L254" s="73"/>
      <c r="O254" s="186" t="str">
        <f t="shared" si="9"/>
        <v/>
      </c>
      <c r="P254" s="186" t="str">
        <f t="shared" si="8"/>
        <v/>
      </c>
      <c r="Q254" s="44"/>
    </row>
    <row r="255" spans="1:17" s="50" customFormat="1" ht="21" customHeight="1">
      <c r="A255" s="66"/>
      <c r="B255" s="68"/>
      <c r="C255" s="69"/>
      <c r="D255" s="70"/>
      <c r="E255" s="69"/>
      <c r="F255" s="71"/>
      <c r="G255" s="71"/>
      <c r="H255" s="71"/>
      <c r="I255" s="72"/>
      <c r="J255" s="72"/>
      <c r="K255" s="72"/>
      <c r="L255" s="73"/>
      <c r="O255" s="186" t="str">
        <f t="shared" si="9"/>
        <v/>
      </c>
      <c r="P255" s="186" t="str">
        <f t="shared" si="8"/>
        <v/>
      </c>
      <c r="Q255" s="44"/>
    </row>
    <row r="256" spans="1:17" s="50" customFormat="1" ht="21" customHeight="1">
      <c r="A256" s="66"/>
      <c r="B256" s="68"/>
      <c r="C256" s="69"/>
      <c r="D256" s="70"/>
      <c r="E256" s="69"/>
      <c r="F256" s="71"/>
      <c r="G256" s="71"/>
      <c r="H256" s="71"/>
      <c r="I256" s="72"/>
      <c r="J256" s="72"/>
      <c r="K256" s="72"/>
      <c r="L256" s="73"/>
      <c r="O256" s="186" t="str">
        <f t="shared" si="9"/>
        <v/>
      </c>
      <c r="P256" s="186" t="str">
        <f t="shared" si="8"/>
        <v/>
      </c>
      <c r="Q256" s="44"/>
    </row>
    <row r="257" spans="1:17" s="50" customFormat="1" ht="21" customHeight="1">
      <c r="A257" s="66"/>
      <c r="B257" s="68"/>
      <c r="C257" s="69"/>
      <c r="D257" s="70"/>
      <c r="E257" s="69"/>
      <c r="F257" s="71"/>
      <c r="G257" s="71"/>
      <c r="H257" s="71"/>
      <c r="I257" s="72"/>
      <c r="J257" s="72"/>
      <c r="K257" s="72"/>
      <c r="L257" s="73"/>
      <c r="O257" s="186" t="str">
        <f t="shared" si="9"/>
        <v/>
      </c>
      <c r="P257" s="186" t="str">
        <f t="shared" si="8"/>
        <v/>
      </c>
      <c r="Q257" s="44"/>
    </row>
    <row r="258" spans="1:17" s="50" customFormat="1" ht="21" customHeight="1">
      <c r="A258" s="66"/>
      <c r="B258" s="68"/>
      <c r="C258" s="69"/>
      <c r="D258" s="70"/>
      <c r="E258" s="69"/>
      <c r="F258" s="71"/>
      <c r="G258" s="71"/>
      <c r="H258" s="71"/>
      <c r="I258" s="72"/>
      <c r="J258" s="72"/>
      <c r="K258" s="72"/>
      <c r="L258" s="73"/>
      <c r="O258" s="186" t="str">
        <f t="shared" si="9"/>
        <v/>
      </c>
      <c r="P258" s="186" t="str">
        <f t="shared" si="8"/>
        <v/>
      </c>
      <c r="Q258" s="44"/>
    </row>
    <row r="259" spans="1:17" s="50" customFormat="1" ht="21" customHeight="1">
      <c r="A259" s="66"/>
      <c r="B259" s="68"/>
      <c r="C259" s="69"/>
      <c r="D259" s="70"/>
      <c r="E259" s="69"/>
      <c r="F259" s="71"/>
      <c r="G259" s="71"/>
      <c r="H259" s="71"/>
      <c r="I259" s="72"/>
      <c r="J259" s="72"/>
      <c r="K259" s="72"/>
      <c r="L259" s="73"/>
      <c r="O259" s="186" t="str">
        <f t="shared" si="9"/>
        <v/>
      </c>
      <c r="P259" s="186" t="str">
        <f t="shared" si="8"/>
        <v/>
      </c>
      <c r="Q259" s="44"/>
    </row>
    <row r="260" spans="1:17" s="50" customFormat="1" ht="21" customHeight="1">
      <c r="A260" s="66"/>
      <c r="B260" s="68"/>
      <c r="C260" s="69"/>
      <c r="D260" s="70"/>
      <c r="E260" s="69"/>
      <c r="F260" s="71"/>
      <c r="G260" s="71"/>
      <c r="H260" s="71"/>
      <c r="I260" s="72"/>
      <c r="J260" s="72"/>
      <c r="K260" s="72"/>
      <c r="L260" s="73"/>
      <c r="O260" s="186" t="str">
        <f t="shared" si="9"/>
        <v/>
      </c>
      <c r="P260" s="186" t="str">
        <f t="shared" si="8"/>
        <v/>
      </c>
      <c r="Q260" s="44"/>
    </row>
    <row r="261" spans="1:17" s="50" customFormat="1" ht="21" customHeight="1">
      <c r="A261" s="66"/>
      <c r="B261" s="68"/>
      <c r="C261" s="69"/>
      <c r="D261" s="70"/>
      <c r="E261" s="69"/>
      <c r="F261" s="71"/>
      <c r="G261" s="71"/>
      <c r="H261" s="71"/>
      <c r="I261" s="72"/>
      <c r="J261" s="72"/>
      <c r="K261" s="72"/>
      <c r="L261" s="73"/>
      <c r="O261" s="186" t="str">
        <f t="shared" si="9"/>
        <v/>
      </c>
      <c r="P261" s="186" t="str">
        <f t="shared" si="8"/>
        <v/>
      </c>
      <c r="Q261" s="44"/>
    </row>
    <row r="262" spans="1:17" s="50" customFormat="1" ht="21" customHeight="1">
      <c r="A262" s="66"/>
      <c r="B262" s="68"/>
      <c r="C262" s="69"/>
      <c r="D262" s="70"/>
      <c r="E262" s="69"/>
      <c r="F262" s="71"/>
      <c r="G262" s="71"/>
      <c r="H262" s="71"/>
      <c r="I262" s="72"/>
      <c r="J262" s="72"/>
      <c r="K262" s="72"/>
      <c r="L262" s="73"/>
      <c r="O262" s="186" t="str">
        <f t="shared" si="9"/>
        <v/>
      </c>
      <c r="P262" s="186" t="str">
        <f t="shared" si="8"/>
        <v/>
      </c>
      <c r="Q262" s="44"/>
    </row>
    <row r="263" spans="1:17" s="50" customFormat="1" ht="21" customHeight="1">
      <c r="A263" s="66"/>
      <c r="B263" s="68"/>
      <c r="C263" s="69"/>
      <c r="D263" s="70"/>
      <c r="E263" s="69"/>
      <c r="F263" s="71"/>
      <c r="G263" s="71"/>
      <c r="H263" s="71"/>
      <c r="I263" s="72"/>
      <c r="J263" s="72"/>
      <c r="K263" s="72"/>
      <c r="L263" s="73"/>
      <c r="O263" s="186" t="str">
        <f t="shared" si="9"/>
        <v/>
      </c>
      <c r="P263" s="186" t="str">
        <f t="shared" si="8"/>
        <v/>
      </c>
      <c r="Q263" s="44"/>
    </row>
    <row r="264" spans="1:17" s="50" customFormat="1" ht="21" customHeight="1">
      <c r="A264" s="66"/>
      <c r="B264" s="68"/>
      <c r="C264" s="69"/>
      <c r="D264" s="70"/>
      <c r="E264" s="69"/>
      <c r="F264" s="71"/>
      <c r="G264" s="71"/>
      <c r="H264" s="71"/>
      <c r="I264" s="72"/>
      <c r="J264" s="72"/>
      <c r="K264" s="72"/>
      <c r="L264" s="73"/>
      <c r="O264" s="186" t="str">
        <f t="shared" si="9"/>
        <v/>
      </c>
      <c r="P264" s="186" t="str">
        <f t="shared" si="8"/>
        <v/>
      </c>
      <c r="Q264" s="44"/>
    </row>
    <row r="265" spans="1:17" s="50" customFormat="1" ht="21" customHeight="1">
      <c r="A265" s="66"/>
      <c r="B265" s="68"/>
      <c r="C265" s="69"/>
      <c r="D265" s="70"/>
      <c r="E265" s="69"/>
      <c r="F265" s="71"/>
      <c r="G265" s="71"/>
      <c r="H265" s="71"/>
      <c r="I265" s="72"/>
      <c r="J265" s="72"/>
      <c r="K265" s="72"/>
      <c r="L265" s="73"/>
      <c r="O265" s="186" t="str">
        <f t="shared" si="9"/>
        <v/>
      </c>
      <c r="P265" s="186" t="str">
        <f t="shared" si="8"/>
        <v/>
      </c>
      <c r="Q265" s="44"/>
    </row>
    <row r="266" spans="1:17" s="50" customFormat="1" ht="21" customHeight="1">
      <c r="A266" s="66"/>
      <c r="B266" s="68"/>
      <c r="C266" s="69"/>
      <c r="D266" s="70"/>
      <c r="E266" s="69"/>
      <c r="F266" s="71"/>
      <c r="G266" s="71"/>
      <c r="H266" s="71"/>
      <c r="I266" s="72"/>
      <c r="J266" s="72"/>
      <c r="K266" s="72"/>
      <c r="L266" s="73"/>
      <c r="O266" s="186" t="str">
        <f t="shared" si="9"/>
        <v/>
      </c>
      <c r="P266" s="186" t="str">
        <f t="shared" si="8"/>
        <v/>
      </c>
      <c r="Q266" s="44"/>
    </row>
    <row r="267" spans="1:17" s="50" customFormat="1" ht="21" customHeight="1">
      <c r="A267" s="66"/>
      <c r="B267" s="68"/>
      <c r="C267" s="69"/>
      <c r="D267" s="70"/>
      <c r="E267" s="69"/>
      <c r="F267" s="71"/>
      <c r="G267" s="71"/>
      <c r="H267" s="71"/>
      <c r="I267" s="72"/>
      <c r="J267" s="72"/>
      <c r="K267" s="72"/>
      <c r="L267" s="73"/>
      <c r="O267" s="186" t="str">
        <f t="shared" si="9"/>
        <v/>
      </c>
      <c r="P267" s="186" t="str">
        <f t="shared" si="8"/>
        <v/>
      </c>
      <c r="Q267" s="44"/>
    </row>
    <row r="268" spans="1:17" s="50" customFormat="1" ht="21" customHeight="1">
      <c r="A268" s="66"/>
      <c r="B268" s="68"/>
      <c r="C268" s="69"/>
      <c r="D268" s="70"/>
      <c r="E268" s="69"/>
      <c r="F268" s="71"/>
      <c r="G268" s="71"/>
      <c r="H268" s="71"/>
      <c r="I268" s="72"/>
      <c r="J268" s="72"/>
      <c r="K268" s="72"/>
      <c r="L268" s="73"/>
      <c r="O268" s="186" t="str">
        <f t="shared" si="9"/>
        <v/>
      </c>
      <c r="P268" s="186" t="str">
        <f t="shared" si="8"/>
        <v/>
      </c>
      <c r="Q268" s="44"/>
    </row>
    <row r="269" spans="1:17" s="50" customFormat="1" ht="21" customHeight="1">
      <c r="A269" s="66"/>
      <c r="B269" s="68"/>
      <c r="C269" s="69"/>
      <c r="D269" s="70"/>
      <c r="E269" s="69"/>
      <c r="F269" s="71"/>
      <c r="G269" s="71"/>
      <c r="H269" s="71"/>
      <c r="I269" s="72"/>
      <c r="J269" s="72"/>
      <c r="K269" s="72"/>
      <c r="L269" s="73"/>
      <c r="O269" s="186" t="str">
        <f t="shared" si="9"/>
        <v/>
      </c>
      <c r="P269" s="186" t="str">
        <f t="shared" si="8"/>
        <v/>
      </c>
      <c r="Q269" s="44"/>
    </row>
    <row r="270" spans="1:17" s="50" customFormat="1" ht="21" customHeight="1">
      <c r="A270" s="66"/>
      <c r="B270" s="68"/>
      <c r="C270" s="69"/>
      <c r="D270" s="70"/>
      <c r="E270" s="69"/>
      <c r="F270" s="71"/>
      <c r="G270" s="71"/>
      <c r="H270" s="71"/>
      <c r="I270" s="72"/>
      <c r="J270" s="72"/>
      <c r="K270" s="72"/>
      <c r="L270" s="73"/>
      <c r="O270" s="186" t="str">
        <f t="shared" si="9"/>
        <v/>
      </c>
      <c r="P270" s="186" t="str">
        <f t="shared" si="8"/>
        <v/>
      </c>
      <c r="Q270" s="44"/>
    </row>
    <row r="271" spans="1:17" s="50" customFormat="1" ht="21" customHeight="1">
      <c r="A271" s="66"/>
      <c r="B271" s="68"/>
      <c r="C271" s="69"/>
      <c r="D271" s="70"/>
      <c r="E271" s="69"/>
      <c r="F271" s="71"/>
      <c r="G271" s="71"/>
      <c r="H271" s="71"/>
      <c r="I271" s="72"/>
      <c r="J271" s="72"/>
      <c r="K271" s="72"/>
      <c r="L271" s="73"/>
      <c r="O271" s="186" t="str">
        <f t="shared" si="9"/>
        <v/>
      </c>
      <c r="P271" s="186" t="str">
        <f t="shared" si="8"/>
        <v/>
      </c>
      <c r="Q271" s="44"/>
    </row>
    <row r="272" spans="1:17" s="50" customFormat="1" ht="21" customHeight="1">
      <c r="A272" s="66"/>
      <c r="B272" s="68"/>
      <c r="C272" s="69"/>
      <c r="D272" s="70"/>
      <c r="E272" s="69"/>
      <c r="F272" s="71"/>
      <c r="G272" s="71"/>
      <c r="H272" s="71"/>
      <c r="I272" s="72"/>
      <c r="J272" s="72"/>
      <c r="K272" s="72"/>
      <c r="L272" s="73"/>
      <c r="O272" s="186" t="str">
        <f t="shared" si="9"/>
        <v/>
      </c>
      <c r="P272" s="186" t="str">
        <f t="shared" si="8"/>
        <v/>
      </c>
      <c r="Q272" s="44"/>
    </row>
    <row r="273" spans="1:17" s="50" customFormat="1" ht="21" customHeight="1">
      <c r="A273" s="66"/>
      <c r="B273" s="68"/>
      <c r="C273" s="69"/>
      <c r="D273" s="70"/>
      <c r="E273" s="69"/>
      <c r="F273" s="71"/>
      <c r="G273" s="71"/>
      <c r="H273" s="71"/>
      <c r="I273" s="72"/>
      <c r="J273" s="72"/>
      <c r="K273" s="72"/>
      <c r="L273" s="73"/>
      <c r="O273" s="186" t="str">
        <f t="shared" si="9"/>
        <v/>
      </c>
      <c r="P273" s="186" t="str">
        <f t="shared" si="8"/>
        <v/>
      </c>
      <c r="Q273" s="44"/>
    </row>
    <row r="274" spans="1:17" s="50" customFormat="1" ht="21" customHeight="1">
      <c r="A274" s="66"/>
      <c r="B274" s="68"/>
      <c r="C274" s="69"/>
      <c r="D274" s="70"/>
      <c r="E274" s="69"/>
      <c r="F274" s="71"/>
      <c r="G274" s="71"/>
      <c r="H274" s="71"/>
      <c r="I274" s="72"/>
      <c r="J274" s="72"/>
      <c r="K274" s="72"/>
      <c r="L274" s="73"/>
      <c r="O274" s="186" t="str">
        <f t="shared" si="9"/>
        <v/>
      </c>
      <c r="P274" s="186" t="str">
        <f t="shared" si="8"/>
        <v/>
      </c>
      <c r="Q274" s="44"/>
    </row>
    <row r="275" spans="1:17" s="50" customFormat="1" ht="21" customHeight="1">
      <c r="A275" s="66"/>
      <c r="B275" s="68"/>
      <c r="C275" s="69"/>
      <c r="D275" s="70"/>
      <c r="E275" s="69"/>
      <c r="F275" s="71"/>
      <c r="G275" s="71"/>
      <c r="H275" s="71"/>
      <c r="I275" s="72"/>
      <c r="J275" s="72"/>
      <c r="K275" s="72"/>
      <c r="L275" s="73"/>
      <c r="O275" s="186" t="str">
        <f t="shared" si="9"/>
        <v/>
      </c>
      <c r="P275" s="186" t="str">
        <f t="shared" si="8"/>
        <v/>
      </c>
      <c r="Q275" s="44"/>
    </row>
    <row r="276" spans="1:17" s="50" customFormat="1" ht="21" customHeight="1">
      <c r="A276" s="66"/>
      <c r="B276" s="68"/>
      <c r="C276" s="69"/>
      <c r="D276" s="70"/>
      <c r="E276" s="69"/>
      <c r="F276" s="71"/>
      <c r="G276" s="71"/>
      <c r="H276" s="71"/>
      <c r="I276" s="72"/>
      <c r="J276" s="72"/>
      <c r="K276" s="72"/>
      <c r="L276" s="73"/>
      <c r="O276" s="186" t="str">
        <f t="shared" si="9"/>
        <v/>
      </c>
      <c r="P276" s="186" t="str">
        <f t="shared" si="8"/>
        <v/>
      </c>
      <c r="Q276" s="44"/>
    </row>
    <row r="277" spans="1:17" s="50" customFormat="1" ht="21" customHeight="1">
      <c r="A277" s="66"/>
      <c r="B277" s="68"/>
      <c r="C277" s="69"/>
      <c r="D277" s="70"/>
      <c r="E277" s="69"/>
      <c r="F277" s="71"/>
      <c r="G277" s="71"/>
      <c r="H277" s="71"/>
      <c r="I277" s="72"/>
      <c r="J277" s="72"/>
      <c r="K277" s="72"/>
      <c r="L277" s="73"/>
      <c r="O277" s="186" t="str">
        <f t="shared" si="9"/>
        <v/>
      </c>
      <c r="P277" s="186" t="str">
        <f t="shared" si="8"/>
        <v/>
      </c>
      <c r="Q277" s="44"/>
    </row>
    <row r="278" spans="1:17" s="50" customFormat="1" ht="21" customHeight="1">
      <c r="A278" s="66"/>
      <c r="B278" s="68"/>
      <c r="C278" s="69"/>
      <c r="D278" s="70"/>
      <c r="E278" s="69"/>
      <c r="F278" s="71"/>
      <c r="G278" s="71"/>
      <c r="H278" s="71"/>
      <c r="I278" s="72"/>
      <c r="J278" s="72"/>
      <c r="K278" s="72"/>
      <c r="L278" s="73"/>
      <c r="O278" s="186" t="str">
        <f t="shared" si="9"/>
        <v/>
      </c>
      <c r="P278" s="186" t="str">
        <f t="shared" si="8"/>
        <v/>
      </c>
      <c r="Q278" s="44"/>
    </row>
    <row r="279" spans="1:17" s="50" customFormat="1" ht="21" customHeight="1">
      <c r="A279" s="66"/>
      <c r="B279" s="68"/>
      <c r="C279" s="69"/>
      <c r="D279" s="70"/>
      <c r="E279" s="69"/>
      <c r="F279" s="71"/>
      <c r="G279" s="71"/>
      <c r="H279" s="71"/>
      <c r="I279" s="72"/>
      <c r="J279" s="72"/>
      <c r="K279" s="72"/>
      <c r="L279" s="73"/>
      <c r="O279" s="186" t="str">
        <f t="shared" si="9"/>
        <v/>
      </c>
      <c r="P279" s="186" t="str">
        <f t="shared" si="8"/>
        <v/>
      </c>
      <c r="Q279" s="44"/>
    </row>
    <row r="280" spans="1:17" s="50" customFormat="1" ht="21" customHeight="1">
      <c r="A280" s="66"/>
      <c r="B280" s="68"/>
      <c r="C280" s="69"/>
      <c r="D280" s="70"/>
      <c r="E280" s="69"/>
      <c r="F280" s="71"/>
      <c r="G280" s="71"/>
      <c r="H280" s="71"/>
      <c r="I280" s="72"/>
      <c r="J280" s="72"/>
      <c r="K280" s="72"/>
      <c r="L280" s="73"/>
      <c r="O280" s="186" t="str">
        <f t="shared" si="9"/>
        <v/>
      </c>
      <c r="P280" s="186" t="str">
        <f t="shared" si="8"/>
        <v/>
      </c>
      <c r="Q280" s="44"/>
    </row>
    <row r="281" spans="1:17" s="50" customFormat="1" ht="21" customHeight="1">
      <c r="A281" s="66"/>
      <c r="B281" s="68"/>
      <c r="C281" s="69"/>
      <c r="D281" s="70"/>
      <c r="E281" s="69"/>
      <c r="F281" s="71"/>
      <c r="G281" s="71"/>
      <c r="H281" s="71"/>
      <c r="I281" s="72"/>
      <c r="J281" s="72"/>
      <c r="K281" s="72"/>
      <c r="L281" s="73"/>
      <c r="O281" s="186" t="str">
        <f t="shared" si="9"/>
        <v/>
      </c>
      <c r="P281" s="186" t="str">
        <f t="shared" si="8"/>
        <v/>
      </c>
      <c r="Q281" s="44"/>
    </row>
    <row r="282" spans="1:17" s="50" customFormat="1" ht="21" customHeight="1">
      <c r="A282" s="66"/>
      <c r="B282" s="68"/>
      <c r="C282" s="69"/>
      <c r="D282" s="70"/>
      <c r="E282" s="69"/>
      <c r="F282" s="71"/>
      <c r="G282" s="71"/>
      <c r="H282" s="71"/>
      <c r="I282" s="72"/>
      <c r="J282" s="72"/>
      <c r="K282" s="72"/>
      <c r="L282" s="73"/>
      <c r="O282" s="186" t="str">
        <f t="shared" si="9"/>
        <v/>
      </c>
      <c r="P282" s="186" t="str">
        <f t="shared" si="8"/>
        <v/>
      </c>
      <c r="Q282" s="44"/>
    </row>
    <row r="283" spans="1:17" s="50" customFormat="1" ht="21" customHeight="1">
      <c r="A283" s="66"/>
      <c r="B283" s="68"/>
      <c r="C283" s="69"/>
      <c r="D283" s="70"/>
      <c r="E283" s="69"/>
      <c r="F283" s="71"/>
      <c r="G283" s="71"/>
      <c r="H283" s="71"/>
      <c r="I283" s="72"/>
      <c r="J283" s="72"/>
      <c r="K283" s="72"/>
      <c r="L283" s="73"/>
      <c r="O283" s="186" t="str">
        <f t="shared" si="9"/>
        <v/>
      </c>
      <c r="P283" s="186" t="str">
        <f t="shared" si="8"/>
        <v/>
      </c>
      <c r="Q283" s="44"/>
    </row>
    <row r="284" spans="1:17" s="50" customFormat="1" ht="21" customHeight="1">
      <c r="A284" s="66"/>
      <c r="B284" s="68"/>
      <c r="C284" s="69"/>
      <c r="D284" s="70"/>
      <c r="E284" s="69"/>
      <c r="F284" s="71"/>
      <c r="G284" s="71"/>
      <c r="H284" s="71"/>
      <c r="I284" s="72"/>
      <c r="J284" s="72"/>
      <c r="K284" s="72"/>
      <c r="L284" s="73"/>
      <c r="O284" s="186" t="str">
        <f t="shared" si="9"/>
        <v/>
      </c>
      <c r="P284" s="186" t="str">
        <f t="shared" si="8"/>
        <v/>
      </c>
      <c r="Q284" s="44"/>
    </row>
    <row r="285" spans="1:17" s="50" customFormat="1" ht="21" customHeight="1">
      <c r="A285" s="66"/>
      <c r="B285" s="68"/>
      <c r="C285" s="69"/>
      <c r="D285" s="70"/>
      <c r="E285" s="69"/>
      <c r="F285" s="71"/>
      <c r="G285" s="71"/>
      <c r="H285" s="71"/>
      <c r="I285" s="72"/>
      <c r="J285" s="72"/>
      <c r="K285" s="72"/>
      <c r="L285" s="73"/>
      <c r="O285" s="186" t="str">
        <f t="shared" si="9"/>
        <v/>
      </c>
      <c r="P285" s="186" t="str">
        <f t="shared" si="8"/>
        <v/>
      </c>
      <c r="Q285" s="44"/>
    </row>
    <row r="286" spans="1:17" s="50" customFormat="1" ht="21" customHeight="1">
      <c r="A286" s="66"/>
      <c r="B286" s="68"/>
      <c r="C286" s="69"/>
      <c r="D286" s="70"/>
      <c r="E286" s="69"/>
      <c r="F286" s="71"/>
      <c r="G286" s="71"/>
      <c r="H286" s="71"/>
      <c r="I286" s="72"/>
      <c r="J286" s="72"/>
      <c r="K286" s="72"/>
      <c r="L286" s="73"/>
      <c r="O286" s="186" t="str">
        <f t="shared" si="9"/>
        <v/>
      </c>
      <c r="P286" s="186" t="str">
        <f t="shared" si="8"/>
        <v/>
      </c>
      <c r="Q286" s="44"/>
    </row>
    <row r="287" spans="1:17" s="50" customFormat="1" ht="21" customHeight="1">
      <c r="A287" s="66"/>
      <c r="B287" s="68"/>
      <c r="C287" s="69"/>
      <c r="D287" s="70"/>
      <c r="E287" s="69"/>
      <c r="F287" s="71"/>
      <c r="G287" s="71"/>
      <c r="H287" s="71"/>
      <c r="I287" s="72"/>
      <c r="J287" s="72"/>
      <c r="K287" s="72"/>
      <c r="L287" s="73"/>
      <c r="O287" s="186" t="str">
        <f t="shared" si="9"/>
        <v/>
      </c>
      <c r="P287" s="186" t="str">
        <f t="shared" si="8"/>
        <v/>
      </c>
      <c r="Q287" s="44"/>
    </row>
    <row r="288" spans="1:17" s="50" customFormat="1" ht="21" customHeight="1">
      <c r="A288" s="66"/>
      <c r="B288" s="68"/>
      <c r="C288" s="69"/>
      <c r="D288" s="70"/>
      <c r="E288" s="69"/>
      <c r="F288" s="71"/>
      <c r="G288" s="71"/>
      <c r="H288" s="71"/>
      <c r="I288" s="72"/>
      <c r="J288" s="72"/>
      <c r="K288" s="72"/>
      <c r="L288" s="73"/>
      <c r="O288" s="186" t="str">
        <f t="shared" si="9"/>
        <v/>
      </c>
      <c r="P288" s="186" t="str">
        <f t="shared" si="8"/>
        <v/>
      </c>
      <c r="Q288" s="44"/>
    </row>
  </sheetData>
  <sheetProtection sheet="1" formatCells="0" formatColumns="0" formatRows="0" insertHyperlinks="0" deleteRows="0" sort="0" autoFilter="0" pivotTables="0"/>
  <mergeCells count="66">
    <mergeCell ref="A18:B18"/>
    <mergeCell ref="J2:J3"/>
    <mergeCell ref="J4:N4"/>
    <mergeCell ref="A5:B5"/>
    <mergeCell ref="B7:K7"/>
    <mergeCell ref="B17:L17"/>
    <mergeCell ref="C19:D19"/>
    <mergeCell ref="E19:F19"/>
    <mergeCell ref="H19:L19"/>
    <mergeCell ref="C20:D20"/>
    <mergeCell ref="E20:F20"/>
    <mergeCell ref="H20:L20"/>
    <mergeCell ref="C21:D21"/>
    <mergeCell ref="E21:F21"/>
    <mergeCell ref="H21:L21"/>
    <mergeCell ref="C22:D22"/>
    <mergeCell ref="E22:F22"/>
    <mergeCell ref="H22:L22"/>
    <mergeCell ref="C23:D23"/>
    <mergeCell ref="E23:F23"/>
    <mergeCell ref="H23:L23"/>
    <mergeCell ref="C24:D24"/>
    <mergeCell ref="E24:F24"/>
    <mergeCell ref="H24:L24"/>
    <mergeCell ref="C25:D25"/>
    <mergeCell ref="E25:F25"/>
    <mergeCell ref="H25:L25"/>
    <mergeCell ref="C26:D26"/>
    <mergeCell ref="E26:F26"/>
    <mergeCell ref="H26:L26"/>
    <mergeCell ref="C27:D27"/>
    <mergeCell ref="E27:F27"/>
    <mergeCell ref="H27:L27"/>
    <mergeCell ref="C28:D28"/>
    <mergeCell ref="E28:F28"/>
    <mergeCell ref="H28:L28"/>
    <mergeCell ref="C29:D29"/>
    <mergeCell ref="E29:F29"/>
    <mergeCell ref="H29:L29"/>
    <mergeCell ref="C30:D30"/>
    <mergeCell ref="E30:F30"/>
    <mergeCell ref="H30:L30"/>
    <mergeCell ref="C31:D31"/>
    <mergeCell ref="E31:F31"/>
    <mergeCell ref="H31:L31"/>
    <mergeCell ref="C32:D32"/>
    <mergeCell ref="E32:F32"/>
    <mergeCell ref="H32:L32"/>
    <mergeCell ref="C33:D33"/>
    <mergeCell ref="E33:F33"/>
    <mergeCell ref="H33:L33"/>
    <mergeCell ref="C34:D34"/>
    <mergeCell ref="E34:F34"/>
    <mergeCell ref="H34:L34"/>
    <mergeCell ref="K37:K38"/>
    <mergeCell ref="L37:L38"/>
    <mergeCell ref="A36:B36"/>
    <mergeCell ref="F36:K36"/>
    <mergeCell ref="A37:A38"/>
    <mergeCell ref="B37:B38"/>
    <mergeCell ref="C37:C38"/>
    <mergeCell ref="D37:D38"/>
    <mergeCell ref="E37:E38"/>
    <mergeCell ref="F37:H37"/>
    <mergeCell ref="I37:I38"/>
    <mergeCell ref="J37:J38"/>
  </mergeCells>
  <phoneticPr fontId="3"/>
  <conditionalFormatting sqref="A20:A34 H20:L34 C20:F34 A39:L288">
    <cfRule type="expression" dxfId="21" priority="25">
      <formula>MOD(ROW(),2)=1</formula>
    </cfRule>
  </conditionalFormatting>
  <conditionalFormatting sqref="B39:B288">
    <cfRule type="expression" dxfId="20" priority="21">
      <formula>AND($B39&lt;&gt;"",$B39&lt;&gt;種名リスト)</formula>
    </cfRule>
    <cfRule type="expression" dxfId="19" priority="22">
      <formula>OR(AND(COUNTA($A40:$L40)&gt;0,$B39=""),AND(COUNTA($D39:$L39)&gt;0,$B39=""))</formula>
    </cfRule>
  </conditionalFormatting>
  <conditionalFormatting sqref="B15">
    <cfRule type="expression" dxfId="18" priority="13">
      <formula>AND(COUNTA($A$20:$A$34,$A$39)&gt;0,$B$15="")</formula>
    </cfRule>
  </conditionalFormatting>
  <conditionalFormatting sqref="A20:A33">
    <cfRule type="expression" dxfId="17" priority="15">
      <formula>AND(OR($A21&lt;&gt;"",$C20&lt;&gt;"",$E20&lt;&gt;""),$A20="")</formula>
    </cfRule>
  </conditionalFormatting>
  <conditionalFormatting sqref="D39:D288">
    <cfRule type="expression" dxfId="16" priority="23">
      <formula>OR(AND(COUNTA($A40:$L40)&gt;0,$D39=""),AND(COUNTA($F39:$L39)&gt;0,$D39=""))</formula>
    </cfRule>
  </conditionalFormatting>
  <conditionalFormatting sqref="F39:H288">
    <cfRule type="expression" dxfId="15" priority="24">
      <formula>AND(COUNTA($A40:$L40)&gt;0,COUNTA($F39:$H39)=0)</formula>
    </cfRule>
  </conditionalFormatting>
  <conditionalFormatting sqref="C20:C33">
    <cfRule type="expression" dxfId="14" priority="16">
      <formula>AND(OR($A21&lt;&gt;"",$E20&lt;&gt;"",AND($A20&lt;&gt;"",$A$39&lt;&gt;"")),$C20="")</formula>
    </cfRule>
  </conditionalFormatting>
  <conditionalFormatting sqref="E20:E33">
    <cfRule type="expression" dxfId="13" priority="17">
      <formula>AND(OR($A21&lt;&gt;"",AND($A20&lt;&gt;"",$A$39&lt;&gt;"")),$E20="")</formula>
    </cfRule>
  </conditionalFormatting>
  <conditionalFormatting sqref="A20:A34 A39:A288">
    <cfRule type="expression" dxfId="12" priority="14">
      <formula>OR($A20="-",AND($A20&lt;&gt;区間名,$A20&lt;&gt;""))</formula>
    </cfRule>
  </conditionalFormatting>
  <conditionalFormatting sqref="G20:G34">
    <cfRule type="cellIs" dxfId="11" priority="18" operator="lessThan">
      <formula>0</formula>
    </cfRule>
  </conditionalFormatting>
  <conditionalFormatting sqref="C39:K288">
    <cfRule type="expression" dxfId="10" priority="19">
      <formula>AND($A39&lt;&gt;"",OR($B39="未調査",$B39="記録無し"))</formula>
    </cfRule>
  </conditionalFormatting>
  <conditionalFormatting sqref="A39:A288">
    <cfRule type="expression" dxfId="9" priority="20">
      <formula>OR(AND(COUNTA($A40:$L40)&gt;0,$A39=""),AND(COUNTA($B39,$D39,$F39:$H39)&gt;0,$A39=""))</formula>
    </cfRule>
  </conditionalFormatting>
  <conditionalFormatting sqref="B6">
    <cfRule type="expression" dxfId="8" priority="5">
      <formula>AND(COUNTA($B$8,$B$10:$B$12,$A$20,$A$39)&gt;0,$B$6="")</formula>
    </cfRule>
  </conditionalFormatting>
  <conditionalFormatting sqref="B8">
    <cfRule type="expression" dxfId="7" priority="6">
      <formula>AND(COUNTA($B$10:$B$12,$A$20,$A$39)&gt;0,$B$8="")</formula>
    </cfRule>
  </conditionalFormatting>
  <conditionalFormatting sqref="B10">
    <cfRule type="expression" dxfId="6" priority="2">
      <formula>AND(COUNTA($B$11:$B$12,$A$20,$A$39)&gt;0,$B$10="")</formula>
    </cfRule>
  </conditionalFormatting>
  <conditionalFormatting sqref="B11">
    <cfRule type="expression" dxfId="5" priority="3">
      <formula>AND(COUNTA($B$12,$A$20,$A$39)&gt;0,$B$11="")</formula>
    </cfRule>
  </conditionalFormatting>
  <conditionalFormatting sqref="B12">
    <cfRule type="expression" dxfId="4" priority="4">
      <formula>AND(COUNTA($A$20:$A$34,$A$39)&gt;0,$B$12="")</formula>
    </cfRule>
  </conditionalFormatting>
  <conditionalFormatting sqref="K18">
    <cfRule type="expression" dxfId="3" priority="1">
      <formula>$C$18&lt;&gt;""</formula>
    </cfRule>
  </conditionalFormatting>
  <dataValidations count="14">
    <dataValidation type="list" errorStyle="warning" imeMode="fullKatakana" allowBlank="1" showErrorMessage="1" errorTitle="種名エラー" error="標準的な種名の候補リストにない名前です。_x000a_そのまま入力しますか？" sqref="B39:B288">
      <formula1>種名リスト</formula1>
    </dataValidation>
    <dataValidation type="list" errorStyle="warning" allowBlank="1" showInputMessage="1" showErrorMessage="1" errorTitle="入力エラー" error="「＋」「-」「±」から選択して下さい" sqref="E39:E288">
      <formula1>"+,-,±"</formula1>
    </dataValidation>
    <dataValidation type="list" errorStyle="warning" allowBlank="1" showInputMessage="1" showErrorMessage="1" errorTitle="入力エラー" error="同定に自信が無い種には「？」_x000a_同定不可能な種群には「sp.」を入力" sqref="C39:C288">
      <formula1>"?,sp."</formula1>
    </dataValidation>
    <dataValidation type="whole" imeMode="off" operator="greaterThanOrEqual" allowBlank="1" showInputMessage="1" showErrorMessage="1" errorTitle="入力エラー" error="調査員の合計参加人数を半角数字で入力してください。" sqref="B8">
      <formula1>0</formula1>
    </dataValidation>
    <dataValidation type="list" allowBlank="1" showErrorMessage="1" errorTitle="入力エラー" error="「時間外」の記録の場合だけ入力します。_x000a_「範囲外」の入力はこの欄ではなく区間名に入力して下さい。" sqref="K39:K288">
      <formula1>"時間外"</formula1>
    </dataValidation>
    <dataValidation type="list" errorStyle="warning" allowBlank="1" showErrorMessage="1" errorTitle="入力エラー" error="基本的には以下から選択して下さい_x000a_「餌運び」_x000a_「巣材運び」_x000a_「ほか繁殖行動」" sqref="J39:J288">
      <formula1>"餌運び,巣材運び,ほか繁殖行動"</formula1>
    </dataValidation>
    <dataValidation type="list" errorStyle="warning" allowBlank="1" showErrorMessage="1" errorTitle="入力エラー" error="「成鳥」、「幼鳥」のいずれかを記入して下さい。" sqref="I39:I288">
      <formula1>"成鳥, 幼鳥"</formula1>
    </dataValidation>
    <dataValidation type="time" imeMode="off" allowBlank="1" showInputMessage="1" showErrorMessage="1" errorTitle="入力エラー" error="時刻（時：分）を半角で「14:26」のように入力して下さい。めんどくさくてごめんなさい！" sqref="C20:C34 E20:E34">
      <formula1>0</formula1>
      <formula2>0.999305555555556</formula2>
    </dataValidation>
    <dataValidation type="list" errorStyle="warning" imeMode="off" allowBlank="1" showInputMessage="1" showErrorMessage="1" errorTitle="入力エラー" error="特徴的な変化シートの「調査区間名リスト」に入力されていない区間名です_x000a__x000a_そのまま記入される場合は、「はい」を押してください" sqref="A20:A34 A39:A288">
      <formula1>区間名</formula1>
    </dataValidation>
    <dataValidation type="whole" imeMode="off" allowBlank="1" showInputMessage="1" showErrorMessage="1" errorTitle="入力エラー" error="個体数を「半角数字」で入力して下さい。_x000a_書ききれないことは備考にどうぞ！" sqref="D39:D288">
      <formula1>0</formula1>
      <formula2>1000</formula2>
    </dataValidation>
    <dataValidation type="list" errorStyle="warning" imeMode="off" errorTitle="入力エラー" error="「半角数字」で入力して下さい" sqref="B14">
      <formula1>"1,2,3,4,5,6"</formula1>
    </dataValidation>
    <dataValidation type="list" imeMode="off" showErrorMessage="1" errorTitle="入力エラー" error="調査日を「半角数字」で入力してください" sqref="B12">
      <formula1>"1,2,3,4,5,6,7,8,9,10,11,12,13,14,15,16,17,18,19,20,21,22,23,24,25,26,27,28,29,30,31"</formula1>
    </dataValidation>
    <dataValidation type="list" imeMode="off" showErrorMessage="1" errorTitle="入力エラー" error="調査月を「半角数字」で入力してください" sqref="B11">
      <formula1>"1,2,3,4,5,6,7,8,9,10,11,12"</formula1>
    </dataValidation>
    <dataValidation type="whole" imeMode="off" allowBlank="1" showErrorMessage="1" errorTitle="入力エラー" error="調査年を「半角数字」で入力してください" sqref="B10">
      <formula1>1000</formula1>
      <formula2>3000</formula2>
    </dataValidation>
  </dataValidations>
  <pageMargins left="0.75" right="0.75" top="1" bottom="1" header="0.51200000000000001" footer="0.51200000000000001"/>
  <pageSetup paperSize="9" scale="64" orientation="portrait" horizontalDpi="300" verticalDpi="300"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tint="0.34998626667073579"/>
  </sheetPr>
  <dimension ref="A1:I30"/>
  <sheetViews>
    <sheetView showGridLines="0" zoomScaleNormal="100" workbookViewId="0">
      <selection activeCell="K5" sqref="K5"/>
    </sheetView>
  </sheetViews>
  <sheetFormatPr defaultColWidth="9" defaultRowHeight="12.9"/>
  <cols>
    <col min="1" max="5" width="13.3125" style="156" customWidth="1"/>
    <col min="6" max="6" width="13.3125" style="157" customWidth="1"/>
    <col min="7" max="7" width="13.3125" style="156" customWidth="1"/>
    <col min="8" max="16384" width="9" style="156"/>
  </cols>
  <sheetData>
    <row r="1" spans="1:8" ht="20.7">
      <c r="A1" s="155" t="s">
        <v>1936</v>
      </c>
    </row>
    <row r="2" spans="1:8" ht="21.6" customHeight="1">
      <c r="A2" s="155" t="s">
        <v>1845</v>
      </c>
      <c r="F2" s="158"/>
    </row>
    <row r="3" spans="1:8" s="153" customFormat="1" ht="12.6" customHeight="1">
      <c r="F3" s="159"/>
    </row>
    <row r="4" spans="1:8" s="161" customFormat="1" ht="12.3">
      <c r="A4" s="281" t="s">
        <v>1932</v>
      </c>
      <c r="B4" s="281"/>
      <c r="C4" s="281"/>
      <c r="D4" s="281"/>
      <c r="E4" s="281"/>
      <c r="F4" s="160"/>
    </row>
    <row r="5" spans="1:8" s="161" customFormat="1" ht="31.2" customHeight="1">
      <c r="A5" s="162" t="str">
        <f>IF(OR(COUNTIF(B16:B22,"△入力中")&gt;0,COUNTIF(B16:B22,"×未入力")&gt;0),"まだ未入力の項目があるようです。お手数おかけしますが、下の入力チェックをご確認ください","")</f>
        <v>まだ未入力の項目があるようです。お手数おかけしますが、下の入力チェックをご確認ください</v>
      </c>
      <c r="B5" s="160"/>
      <c r="C5" s="160"/>
      <c r="D5" s="160"/>
      <c r="E5" s="160"/>
      <c r="F5" s="160"/>
    </row>
    <row r="6" spans="1:8" s="161" customFormat="1" ht="6" customHeight="1">
      <c r="A6" s="153"/>
    </row>
    <row r="7" spans="1:8" s="153" customFormat="1" ht="16.8" customHeight="1">
      <c r="A7" s="163" t="s">
        <v>1846</v>
      </c>
      <c r="B7" s="164"/>
      <c r="C7" s="164"/>
      <c r="D7" s="165"/>
      <c r="E7" s="165"/>
      <c r="F7" s="165"/>
      <c r="G7" s="165"/>
    </row>
    <row r="8" spans="1:8" s="153" customFormat="1" ht="12.3">
      <c r="A8" s="153" t="s">
        <v>1847</v>
      </c>
      <c r="F8" s="166"/>
    </row>
    <row r="9" spans="1:8" s="153" customFormat="1" ht="12.3">
      <c r="A9" s="153" t="s">
        <v>1848</v>
      </c>
      <c r="F9" s="166"/>
    </row>
    <row r="10" spans="1:8" s="153" customFormat="1" ht="12.3">
      <c r="A10" s="153" t="s">
        <v>1849</v>
      </c>
      <c r="F10" s="166"/>
    </row>
    <row r="11" spans="1:8" s="153" customFormat="1" ht="12.3">
      <c r="A11" s="153" t="s">
        <v>1850</v>
      </c>
      <c r="F11" s="166"/>
    </row>
    <row r="12" spans="1:8" s="153" customFormat="1" ht="12.3">
      <c r="F12" s="166"/>
    </row>
    <row r="13" spans="1:8" s="153" customFormat="1" ht="12.6" thickBot="1">
      <c r="A13" s="167" t="s">
        <v>1895</v>
      </c>
      <c r="F13" s="166"/>
      <c r="G13" s="168"/>
    </row>
    <row r="14" spans="1:8" s="153" customFormat="1" ht="12.3">
      <c r="A14" s="282" t="s">
        <v>1851</v>
      </c>
      <c r="B14" s="284" t="s">
        <v>1852</v>
      </c>
      <c r="C14" s="286" t="s">
        <v>1853</v>
      </c>
      <c r="D14" s="286"/>
      <c r="E14" s="286"/>
      <c r="F14" s="286"/>
      <c r="G14" s="287"/>
      <c r="H14" s="169"/>
    </row>
    <row r="15" spans="1:8" s="153" customFormat="1" ht="17.399999999999999" customHeight="1" thickBot="1">
      <c r="A15" s="283"/>
      <c r="B15" s="285"/>
      <c r="C15" s="170" t="s">
        <v>1889</v>
      </c>
      <c r="D15" s="171" t="s">
        <v>1890</v>
      </c>
      <c r="E15" s="171" t="s">
        <v>1866</v>
      </c>
      <c r="F15" s="171" t="s">
        <v>1857</v>
      </c>
      <c r="G15" s="172" t="s">
        <v>1858</v>
      </c>
      <c r="H15" s="169"/>
    </row>
    <row r="16" spans="1:8" s="153" customFormat="1" ht="21.6" customHeight="1" thickTop="1">
      <c r="A16" s="173" t="s">
        <v>1854</v>
      </c>
      <c r="B16" s="174" t="str">
        <f>IF(COUNTIF(C16:D16,"×未入力")=2, "×未入力", IF(COUNTIF(C16:D16,"○完了")=2,"○入力済", "△入力中"))</f>
        <v>×未入力</v>
      </c>
      <c r="C16" s="175" t="str">
        <f>特徴的な変化!G4</f>
        <v>×未入力</v>
      </c>
      <c r="D16" s="176" t="str">
        <f>特徴的な変化!H4</f>
        <v>×未入力</v>
      </c>
      <c r="E16" s="279"/>
      <c r="F16" s="279"/>
      <c r="G16" s="280"/>
      <c r="H16" s="177"/>
    </row>
    <row r="17" spans="1:9" s="153" customFormat="1" ht="21.6" customHeight="1">
      <c r="A17" s="178" t="s">
        <v>1859</v>
      </c>
      <c r="B17" s="174" t="str">
        <f t="shared" ref="B17:B22" si="0">IF(COUNTIF(E17:G17,"×未入力")=3, "×未入力", IF(COUNTIF(E17:G17,"○完了")=3,"○入力済", "△入力中"))</f>
        <v>×未入力</v>
      </c>
      <c r="C17" s="273"/>
      <c r="D17" s="274"/>
      <c r="E17" s="179" t="str">
        <f>'1回目'!$L$3</f>
        <v>×未入力</v>
      </c>
      <c r="F17" s="179" t="str">
        <f>'1回目'!$M$3</f>
        <v>×未入力</v>
      </c>
      <c r="G17" s="180" t="str">
        <f>'1回目'!$N$3</f>
        <v>×未入力</v>
      </c>
      <c r="H17" s="177"/>
    </row>
    <row r="18" spans="1:9" s="153" customFormat="1" ht="21.6" customHeight="1">
      <c r="A18" s="178" t="s">
        <v>1860</v>
      </c>
      <c r="B18" s="174" t="str">
        <f t="shared" si="0"/>
        <v>×未入力</v>
      </c>
      <c r="C18" s="275"/>
      <c r="D18" s="276"/>
      <c r="E18" s="179" t="str">
        <f>'2回目'!$L$3</f>
        <v>×未入力</v>
      </c>
      <c r="F18" s="179" t="str">
        <f>'2回目'!$M$3</f>
        <v>×未入力</v>
      </c>
      <c r="G18" s="180" t="str">
        <f>'2回目'!$N$3</f>
        <v>×未入力</v>
      </c>
      <c r="H18" s="177"/>
    </row>
    <row r="19" spans="1:9" s="153" customFormat="1" ht="21.6" customHeight="1">
      <c r="A19" s="178" t="s">
        <v>1861</v>
      </c>
      <c r="B19" s="174" t="str">
        <f t="shared" si="0"/>
        <v>×未入力</v>
      </c>
      <c r="C19" s="275"/>
      <c r="D19" s="276"/>
      <c r="E19" s="179" t="str">
        <f>'3回目'!$L$3</f>
        <v>×未入力</v>
      </c>
      <c r="F19" s="179" t="str">
        <f>'3回目'!$M$3</f>
        <v>×未入力</v>
      </c>
      <c r="G19" s="180" t="str">
        <f>'3回目'!$N$3</f>
        <v>×未入力</v>
      </c>
      <c r="H19" s="177"/>
    </row>
    <row r="20" spans="1:9" s="153" customFormat="1" ht="21.6" customHeight="1">
      <c r="A20" s="178" t="s">
        <v>1862</v>
      </c>
      <c r="B20" s="174" t="str">
        <f t="shared" si="0"/>
        <v>×未入力</v>
      </c>
      <c r="C20" s="275"/>
      <c r="D20" s="276"/>
      <c r="E20" s="179" t="str">
        <f>'4回目'!$L$3</f>
        <v>×未入力</v>
      </c>
      <c r="F20" s="179" t="str">
        <f>'4回目'!$M$3</f>
        <v>×未入力</v>
      </c>
      <c r="G20" s="180" t="str">
        <f>'4回目'!$N$3</f>
        <v>×未入力</v>
      </c>
      <c r="H20" s="177"/>
    </row>
    <row r="21" spans="1:9" s="153" customFormat="1" ht="21.6" customHeight="1">
      <c r="A21" s="178" t="s">
        <v>1863</v>
      </c>
      <c r="B21" s="174" t="str">
        <f t="shared" si="0"/>
        <v>×未入力</v>
      </c>
      <c r="C21" s="275"/>
      <c r="D21" s="276"/>
      <c r="E21" s="179" t="str">
        <f>'5回目'!$L$3</f>
        <v>×未入力</v>
      </c>
      <c r="F21" s="179" t="str">
        <f>'5回目'!$M$3</f>
        <v>×未入力</v>
      </c>
      <c r="G21" s="180" t="str">
        <f>'5回目'!$N$3</f>
        <v>×未入力</v>
      </c>
      <c r="H21" s="177"/>
    </row>
    <row r="22" spans="1:9" s="153" customFormat="1" ht="21.6" customHeight="1" thickBot="1">
      <c r="A22" s="181" t="s">
        <v>1864</v>
      </c>
      <c r="B22" s="182" t="str">
        <f t="shared" si="0"/>
        <v>×未入力</v>
      </c>
      <c r="C22" s="277"/>
      <c r="D22" s="278"/>
      <c r="E22" s="183" t="str">
        <f>'6回目'!$L$3</f>
        <v>×未入力</v>
      </c>
      <c r="F22" s="183" t="str">
        <f>'6回目'!$M$3</f>
        <v>×未入力</v>
      </c>
      <c r="G22" s="184" t="str">
        <f>'6回目'!$N$3</f>
        <v>×未入力</v>
      </c>
      <c r="H22" s="177"/>
      <c r="I22" s="154"/>
    </row>
    <row r="23" spans="1:9" s="153" customFormat="1" ht="12.3">
      <c r="F23" s="166"/>
    </row>
    <row r="24" spans="1:9" s="153" customFormat="1" ht="12.3">
      <c r="A24" s="153" t="s">
        <v>1855</v>
      </c>
      <c r="F24" s="166"/>
    </row>
    <row r="25" spans="1:9" s="153" customFormat="1" ht="12.3">
      <c r="F25" s="166"/>
    </row>
    <row r="26" spans="1:9" s="153" customFormat="1" ht="12.3">
      <c r="F26" s="166"/>
    </row>
    <row r="27" spans="1:9" s="153" customFormat="1">
      <c r="A27" s="195" t="s">
        <v>1931</v>
      </c>
      <c r="F27" s="166"/>
    </row>
    <row r="28" spans="1:9" s="153" customFormat="1" ht="12.3">
      <c r="F28" s="166"/>
    </row>
    <row r="29" spans="1:9" s="153" customFormat="1" ht="12.3">
      <c r="F29" s="166"/>
    </row>
    <row r="30" spans="1:9" s="153" customFormat="1" ht="12.3">
      <c r="F30" s="166"/>
    </row>
  </sheetData>
  <sheetProtection sheet="1" objects="1" scenarios="1"/>
  <mergeCells count="6">
    <mergeCell ref="C17:D22"/>
    <mergeCell ref="E16:G16"/>
    <mergeCell ref="A4:E4"/>
    <mergeCell ref="A14:A15"/>
    <mergeCell ref="B14:B15"/>
    <mergeCell ref="C14:G14"/>
  </mergeCells>
  <phoneticPr fontId="3"/>
  <conditionalFormatting sqref="B18:B22 B17:C17 B16:G16 E17:G22">
    <cfRule type="containsText" dxfId="2" priority="1" stopIfTrue="1" operator="containsText" text="○">
      <formula>NOT(ISERROR(SEARCH("○",B16)))</formula>
    </cfRule>
    <cfRule type="containsText" dxfId="1" priority="2" stopIfTrue="1" operator="containsText" text="△入力中">
      <formula>NOT(ISERROR(SEARCH("△入力中",B16)))</formula>
    </cfRule>
    <cfRule type="containsText" dxfId="0" priority="3" stopIfTrue="1" operator="containsText" text="×">
      <formula>NOT(ISERROR(SEARCH("×",B16)))</formula>
    </cfRule>
  </conditionalFormatting>
  <hyperlinks>
    <hyperlink ref="C16" location="特徴的な変化!G3" display="特徴的な変化!G3"/>
    <hyperlink ref="D16" location="特徴的な変化!H3" display="特徴的な変化!H3"/>
    <hyperlink ref="E17" location="'1回目'!L2" display="'1回目'!L2"/>
    <hyperlink ref="F17" location="'1回目'!M2" display="'1回目'!M2"/>
    <hyperlink ref="G17" location="'1回目'!N2" display="'1回目'!N2"/>
    <hyperlink ref="E18" location="'2回目'!L2" display="'2回目'!L2"/>
    <hyperlink ref="E19" location="'3回目'!L2" display="'3回目'!L2"/>
    <hyperlink ref="E20" location="'4回目'!L2" display="'4回目'!L2"/>
    <hyperlink ref="E21" location="'5回目'!L2" display="'5回目'!L2"/>
    <hyperlink ref="E22" location="'6回目'!L2" display="'6回目'!L2"/>
    <hyperlink ref="F18" location="'2回目'!M2" display="'2回目'!M2"/>
    <hyperlink ref="F19" location="'3回目'!M2" display="'3回目'!M2"/>
    <hyperlink ref="F20" location="'4回目'!M2" display="'4回目'!M2"/>
    <hyperlink ref="F21" location="'5回目'!M2" display="'5回目'!M2"/>
    <hyperlink ref="F22" location="'6回目'!M2" display="'6回目'!M2"/>
    <hyperlink ref="G18" location="'2回目'!N2" display="'2回目'!N2"/>
    <hyperlink ref="G19" location="'3回目'!N2" display="'3回目'!N2"/>
    <hyperlink ref="G20" location="'4回目'!N2" display="'4回目'!N2"/>
    <hyperlink ref="G21" location="'5回目'!N2" display="'5回目'!N2"/>
    <hyperlink ref="G22" location="'6回目'!N2" display="'6回目'!N2"/>
  </hyperlink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1114"/>
  <sheetViews>
    <sheetView zoomScaleNormal="100" workbookViewId="0"/>
  </sheetViews>
  <sheetFormatPr defaultColWidth="8" defaultRowHeight="12.9"/>
  <cols>
    <col min="1" max="1" width="22.3125" style="7" bestFit="1" customWidth="1"/>
    <col min="2" max="2" width="10.20703125" style="7" customWidth="1"/>
    <col min="3" max="3" width="22.3125" style="7" bestFit="1" customWidth="1"/>
    <col min="4" max="4" width="11" style="7" bestFit="1" customWidth="1"/>
    <col min="5" max="5" width="4.89453125" style="7" customWidth="1"/>
    <col min="6" max="6" width="9.41796875" style="8" customWidth="1"/>
    <col min="7" max="7" width="12.41796875" style="7" customWidth="1"/>
    <col min="8" max="8" width="12.20703125" style="9" customWidth="1"/>
    <col min="9" max="9" width="11.89453125" style="9" bestFit="1" customWidth="1"/>
    <col min="10" max="16384" width="8" style="6"/>
  </cols>
  <sheetData>
    <row r="1" spans="1:13">
      <c r="A1" s="2" t="s">
        <v>1595</v>
      </c>
      <c r="B1" s="2" t="s">
        <v>1596</v>
      </c>
      <c r="C1" s="2" t="s">
        <v>1597</v>
      </c>
      <c r="D1" s="2" t="s">
        <v>1598</v>
      </c>
      <c r="E1" s="2" t="s">
        <v>1494</v>
      </c>
      <c r="F1" s="3" t="s">
        <v>1495</v>
      </c>
      <c r="G1" s="2" t="s">
        <v>1599</v>
      </c>
      <c r="H1" s="4" t="s">
        <v>1600</v>
      </c>
      <c r="I1" s="5" t="s">
        <v>1601</v>
      </c>
      <c r="J1" s="6" t="s">
        <v>1602</v>
      </c>
      <c r="K1" s="6" t="s">
        <v>1575</v>
      </c>
      <c r="L1" s="6" t="s">
        <v>1576</v>
      </c>
      <c r="M1" s="6" t="s">
        <v>1577</v>
      </c>
    </row>
    <row r="2" spans="1:13">
      <c r="A2" s="7" t="s">
        <v>1672</v>
      </c>
      <c r="B2" s="7" t="s">
        <v>1670</v>
      </c>
      <c r="C2" s="7" t="s">
        <v>1672</v>
      </c>
      <c r="D2" s="7" t="s">
        <v>1670</v>
      </c>
      <c r="E2" s="7">
        <v>1100</v>
      </c>
      <c r="F2" s="8" t="s">
        <v>1496</v>
      </c>
      <c r="G2" s="7" t="s">
        <v>1392</v>
      </c>
      <c r="H2" s="9" t="s">
        <v>1392</v>
      </c>
      <c r="I2" s="9" t="s">
        <v>1392</v>
      </c>
      <c r="J2" s="6" t="s">
        <v>1392</v>
      </c>
      <c r="K2" s="6" t="s">
        <v>1392</v>
      </c>
      <c r="L2" s="6" t="s">
        <v>1392</v>
      </c>
      <c r="M2" s="6" t="s">
        <v>1392</v>
      </c>
    </row>
    <row r="3" spans="1:13">
      <c r="A3" s="7" t="s">
        <v>1673</v>
      </c>
      <c r="B3" s="7" t="s">
        <v>1670</v>
      </c>
      <c r="C3" s="7" t="s">
        <v>1673</v>
      </c>
      <c r="D3" s="7" t="s">
        <v>1670</v>
      </c>
      <c r="E3" s="7">
        <v>1101</v>
      </c>
      <c r="F3" s="8" t="s">
        <v>1496</v>
      </c>
      <c r="G3" s="7" t="s">
        <v>1392</v>
      </c>
      <c r="H3" s="9" t="s">
        <v>1392</v>
      </c>
      <c r="I3" s="9" t="s">
        <v>1392</v>
      </c>
      <c r="J3" s="6" t="s">
        <v>1392</v>
      </c>
      <c r="K3" s="6" t="s">
        <v>1392</v>
      </c>
      <c r="L3" s="6" t="s">
        <v>1392</v>
      </c>
      <c r="M3" s="6" t="s">
        <v>1392</v>
      </c>
    </row>
    <row r="4" spans="1:13">
      <c r="A4" s="7" t="s">
        <v>1592</v>
      </c>
      <c r="B4" s="7" t="s">
        <v>1670</v>
      </c>
      <c r="C4" s="7" t="s">
        <v>1592</v>
      </c>
      <c r="D4" s="7" t="s">
        <v>1670</v>
      </c>
      <c r="E4" s="7">
        <v>1102</v>
      </c>
      <c r="F4" s="8" t="s">
        <v>1496</v>
      </c>
      <c r="G4" s="7" t="s">
        <v>1392</v>
      </c>
      <c r="H4" s="9" t="s">
        <v>1392</v>
      </c>
      <c r="I4" s="9" t="s">
        <v>1392</v>
      </c>
      <c r="J4" s="6" t="s">
        <v>1392</v>
      </c>
      <c r="K4" s="6" t="s">
        <v>1392</v>
      </c>
      <c r="L4" s="6" t="s">
        <v>1392</v>
      </c>
      <c r="M4" s="6" t="s">
        <v>1392</v>
      </c>
    </row>
    <row r="5" spans="1:13">
      <c r="A5" s="7" t="s">
        <v>1165</v>
      </c>
      <c r="B5" s="7" t="s">
        <v>1657</v>
      </c>
      <c r="C5" s="7" t="s">
        <v>1165</v>
      </c>
      <c r="D5" s="7" t="s">
        <v>1656</v>
      </c>
      <c r="E5" s="7">
        <v>726</v>
      </c>
      <c r="F5" s="8" t="s">
        <v>410</v>
      </c>
      <c r="G5" s="7" t="s">
        <v>1090</v>
      </c>
      <c r="H5" s="9" t="s">
        <v>1392</v>
      </c>
      <c r="I5" s="9" t="s">
        <v>1392</v>
      </c>
      <c r="J5" s="6" t="s">
        <v>1392</v>
      </c>
      <c r="K5" s="6" t="s">
        <v>1392</v>
      </c>
      <c r="L5" s="6" t="s">
        <v>1392</v>
      </c>
      <c r="M5" s="6" t="s">
        <v>1392</v>
      </c>
    </row>
    <row r="6" spans="1:13">
      <c r="A6" s="7" t="s">
        <v>1166</v>
      </c>
      <c r="B6" s="10" t="s">
        <v>1657</v>
      </c>
      <c r="C6" s="7" t="s">
        <v>1166</v>
      </c>
      <c r="D6" s="7" t="s">
        <v>1656</v>
      </c>
      <c r="E6" s="7">
        <v>266</v>
      </c>
      <c r="F6" s="11" t="s">
        <v>403</v>
      </c>
      <c r="G6" s="7" t="s">
        <v>1085</v>
      </c>
      <c r="H6" s="9" t="s">
        <v>1392</v>
      </c>
      <c r="I6" s="9" t="s">
        <v>1392</v>
      </c>
      <c r="J6" s="6" t="s">
        <v>1392</v>
      </c>
      <c r="K6" s="6" t="s">
        <v>1392</v>
      </c>
      <c r="L6" s="6" t="s">
        <v>1392</v>
      </c>
      <c r="M6" s="6" t="s">
        <v>1392</v>
      </c>
    </row>
    <row r="7" spans="1:13">
      <c r="A7" s="7" t="s">
        <v>1167</v>
      </c>
      <c r="B7" s="7" t="s">
        <v>1655</v>
      </c>
      <c r="C7" s="7" t="s">
        <v>1167</v>
      </c>
      <c r="D7" s="7" t="s">
        <v>1656</v>
      </c>
      <c r="E7" s="7">
        <v>420</v>
      </c>
      <c r="F7" s="8" t="s">
        <v>441</v>
      </c>
      <c r="G7" s="7" t="s">
        <v>1102</v>
      </c>
      <c r="H7" s="9" t="s">
        <v>1392</v>
      </c>
      <c r="I7" s="9" t="s">
        <v>1392</v>
      </c>
      <c r="J7" s="6" t="s">
        <v>1392</v>
      </c>
      <c r="K7" s="6" t="s">
        <v>1556</v>
      </c>
      <c r="L7" s="6" t="s">
        <v>1565</v>
      </c>
      <c r="M7" s="6" t="s">
        <v>1564</v>
      </c>
    </row>
    <row r="8" spans="1:13">
      <c r="A8" s="7" t="s">
        <v>1168</v>
      </c>
      <c r="B8" s="7" t="s">
        <v>1655</v>
      </c>
      <c r="C8" s="7" t="s">
        <v>1168</v>
      </c>
      <c r="D8" s="7" t="s">
        <v>1656</v>
      </c>
      <c r="E8" s="7">
        <v>79</v>
      </c>
      <c r="F8" s="8" t="s">
        <v>356</v>
      </c>
      <c r="G8" s="7" t="s">
        <v>1069</v>
      </c>
      <c r="H8" s="9" t="s">
        <v>1392</v>
      </c>
      <c r="I8" s="9" t="s">
        <v>1392</v>
      </c>
      <c r="J8" s="6" t="s">
        <v>1392</v>
      </c>
      <c r="K8" s="6" t="s">
        <v>1556</v>
      </c>
      <c r="L8" s="6" t="s">
        <v>1557</v>
      </c>
      <c r="M8" s="6" t="s">
        <v>1555</v>
      </c>
    </row>
    <row r="9" spans="1:13">
      <c r="A9" s="7" t="s">
        <v>1160</v>
      </c>
      <c r="B9" s="10" t="s">
        <v>1655</v>
      </c>
      <c r="C9" s="7" t="s">
        <v>1160</v>
      </c>
      <c r="D9" s="7" t="s">
        <v>1656</v>
      </c>
      <c r="E9" s="7">
        <v>652</v>
      </c>
      <c r="F9" s="11" t="s">
        <v>541</v>
      </c>
      <c r="G9" s="7" t="s">
        <v>1126</v>
      </c>
      <c r="H9" s="9" t="s">
        <v>1392</v>
      </c>
      <c r="I9" s="9" t="s">
        <v>1392</v>
      </c>
      <c r="J9" s="6" t="s">
        <v>1392</v>
      </c>
      <c r="K9" s="6" t="s">
        <v>1568</v>
      </c>
      <c r="L9" s="6" t="s">
        <v>1569</v>
      </c>
      <c r="M9" s="6" t="s">
        <v>1564</v>
      </c>
    </row>
    <row r="10" spans="1:13">
      <c r="A10" s="7" t="s">
        <v>1169</v>
      </c>
      <c r="B10" s="7" t="s">
        <v>1655</v>
      </c>
      <c r="C10" s="7" t="s">
        <v>1169</v>
      </c>
      <c r="D10" s="7" t="s">
        <v>1656</v>
      </c>
      <c r="E10" s="7">
        <v>291</v>
      </c>
      <c r="F10" s="8" t="s">
        <v>403</v>
      </c>
      <c r="G10" s="7" t="s">
        <v>1085</v>
      </c>
      <c r="H10" s="9" t="s">
        <v>1392</v>
      </c>
      <c r="I10" s="9" t="s">
        <v>1392</v>
      </c>
      <c r="J10" s="6" t="s">
        <v>1392</v>
      </c>
      <c r="K10" s="6" t="s">
        <v>1392</v>
      </c>
      <c r="L10" s="6" t="s">
        <v>1392</v>
      </c>
      <c r="M10" s="6" t="s">
        <v>1392</v>
      </c>
    </row>
    <row r="11" spans="1:13">
      <c r="A11" s="7" t="s">
        <v>1170</v>
      </c>
      <c r="B11" s="7" t="s">
        <v>1657</v>
      </c>
      <c r="C11" s="7" t="s">
        <v>1170</v>
      </c>
      <c r="D11" s="7" t="s">
        <v>1656</v>
      </c>
      <c r="E11" s="7">
        <v>730</v>
      </c>
      <c r="F11" s="8" t="s">
        <v>436</v>
      </c>
      <c r="G11" s="7" t="s">
        <v>1098</v>
      </c>
      <c r="H11" s="9" t="s">
        <v>1392</v>
      </c>
      <c r="I11" s="9" t="s">
        <v>1392</v>
      </c>
      <c r="J11" s="6" t="s">
        <v>1392</v>
      </c>
      <c r="K11" s="6" t="s">
        <v>1392</v>
      </c>
      <c r="L11" s="6" t="s">
        <v>1392</v>
      </c>
      <c r="M11" s="6" t="s">
        <v>1392</v>
      </c>
    </row>
    <row r="12" spans="1:13">
      <c r="A12" s="7" t="s">
        <v>1171</v>
      </c>
      <c r="B12" s="10" t="s">
        <v>1655</v>
      </c>
      <c r="C12" s="7" t="s">
        <v>1171</v>
      </c>
      <c r="D12" s="7" t="s">
        <v>1656</v>
      </c>
      <c r="E12" s="7">
        <v>49</v>
      </c>
      <c r="F12" s="11" t="s">
        <v>353</v>
      </c>
      <c r="G12" s="7" t="s">
        <v>1066</v>
      </c>
      <c r="H12" s="9" t="s">
        <v>1392</v>
      </c>
      <c r="I12" s="9" t="s">
        <v>1392</v>
      </c>
      <c r="J12" s="6" t="s">
        <v>344</v>
      </c>
      <c r="K12" s="6" t="s">
        <v>1392</v>
      </c>
      <c r="L12" s="6" t="s">
        <v>1392</v>
      </c>
      <c r="M12" s="6" t="s">
        <v>1392</v>
      </c>
    </row>
    <row r="13" spans="1:13">
      <c r="A13" s="7" t="s">
        <v>1172</v>
      </c>
      <c r="B13" s="10" t="s">
        <v>1655</v>
      </c>
      <c r="C13" s="7" t="s">
        <v>1172</v>
      </c>
      <c r="D13" s="7" t="s">
        <v>1656</v>
      </c>
      <c r="E13" s="7">
        <v>394</v>
      </c>
      <c r="F13" s="11" t="s">
        <v>422</v>
      </c>
      <c r="G13" s="7" t="s">
        <v>1095</v>
      </c>
      <c r="H13" s="9" t="s">
        <v>1392</v>
      </c>
      <c r="I13" s="9" t="s">
        <v>1392</v>
      </c>
      <c r="J13" s="6" t="s">
        <v>1392</v>
      </c>
      <c r="K13" s="6" t="s">
        <v>1392</v>
      </c>
      <c r="L13" s="6" t="s">
        <v>1392</v>
      </c>
      <c r="M13" s="6" t="s">
        <v>1392</v>
      </c>
    </row>
    <row r="14" spans="1:13">
      <c r="A14" s="7" t="s">
        <v>1173</v>
      </c>
      <c r="B14" s="10" t="s">
        <v>1655</v>
      </c>
      <c r="C14" s="7" t="s">
        <v>1173</v>
      </c>
      <c r="D14" s="7" t="s">
        <v>1656</v>
      </c>
      <c r="E14" s="7">
        <v>368</v>
      </c>
      <c r="F14" s="11" t="s">
        <v>416</v>
      </c>
      <c r="G14" s="7" t="s">
        <v>1093</v>
      </c>
      <c r="H14" s="9" t="s">
        <v>1392</v>
      </c>
      <c r="I14" s="9" t="s">
        <v>1392</v>
      </c>
      <c r="J14" s="6" t="s">
        <v>1392</v>
      </c>
      <c r="K14" s="6" t="s">
        <v>1392</v>
      </c>
      <c r="L14" s="6" t="s">
        <v>1392</v>
      </c>
      <c r="M14" s="6" t="s">
        <v>1392</v>
      </c>
    </row>
    <row r="15" spans="1:13">
      <c r="A15" s="7" t="s">
        <v>411</v>
      </c>
      <c r="B15" s="10" t="s">
        <v>1658</v>
      </c>
      <c r="C15" s="7" t="s">
        <v>411</v>
      </c>
      <c r="D15" s="7" t="s">
        <v>1656</v>
      </c>
      <c r="E15" s="7">
        <v>327</v>
      </c>
      <c r="F15" s="11" t="s">
        <v>410</v>
      </c>
      <c r="G15" s="7" t="s">
        <v>1090</v>
      </c>
      <c r="H15" s="9" t="s">
        <v>1392</v>
      </c>
      <c r="I15" s="9" t="s">
        <v>1392</v>
      </c>
      <c r="J15" s="6" t="s">
        <v>1392</v>
      </c>
      <c r="K15" s="6" t="s">
        <v>1392</v>
      </c>
      <c r="L15" s="6" t="s">
        <v>1392</v>
      </c>
      <c r="M15" s="6" t="s">
        <v>1392</v>
      </c>
    </row>
    <row r="16" spans="1:13">
      <c r="A16" s="7" t="s">
        <v>1174</v>
      </c>
      <c r="B16" s="7" t="s">
        <v>1655</v>
      </c>
      <c r="C16" s="7" t="s">
        <v>1174</v>
      </c>
      <c r="D16" s="7" t="s">
        <v>1656</v>
      </c>
      <c r="E16" s="7">
        <v>50</v>
      </c>
      <c r="F16" s="8" t="s">
        <v>353</v>
      </c>
      <c r="G16" s="7" t="s">
        <v>1066</v>
      </c>
      <c r="H16" s="9" t="s">
        <v>345</v>
      </c>
      <c r="I16" s="9" t="s">
        <v>1392</v>
      </c>
      <c r="J16" s="6" t="s">
        <v>345</v>
      </c>
      <c r="K16" s="6" t="s">
        <v>1392</v>
      </c>
      <c r="L16" s="6" t="s">
        <v>1392</v>
      </c>
      <c r="M16" s="6" t="s">
        <v>1392</v>
      </c>
    </row>
    <row r="17" spans="1:13">
      <c r="A17" s="7" t="s">
        <v>1175</v>
      </c>
      <c r="B17" s="7" t="s">
        <v>1655</v>
      </c>
      <c r="C17" s="7" t="s">
        <v>1175</v>
      </c>
      <c r="D17" s="7" t="s">
        <v>1656</v>
      </c>
      <c r="E17" s="7">
        <v>264</v>
      </c>
      <c r="F17" s="8" t="s">
        <v>403</v>
      </c>
      <c r="G17" s="7" t="s">
        <v>1085</v>
      </c>
      <c r="H17" s="9" t="s">
        <v>344</v>
      </c>
      <c r="I17" s="9" t="s">
        <v>1392</v>
      </c>
      <c r="J17" s="6" t="s">
        <v>344</v>
      </c>
      <c r="K17" s="6" t="s">
        <v>1392</v>
      </c>
      <c r="L17" s="6" t="s">
        <v>1392</v>
      </c>
      <c r="M17" s="6" t="s">
        <v>1392</v>
      </c>
    </row>
    <row r="18" spans="1:13">
      <c r="A18" s="7" t="s">
        <v>1176</v>
      </c>
      <c r="B18" s="7" t="s">
        <v>1655</v>
      </c>
      <c r="C18" s="7" t="s">
        <v>1176</v>
      </c>
      <c r="D18" s="7" t="s">
        <v>1656</v>
      </c>
      <c r="E18" s="7">
        <v>181</v>
      </c>
      <c r="F18" s="8" t="s">
        <v>377</v>
      </c>
      <c r="G18" s="7" t="s">
        <v>1074</v>
      </c>
      <c r="H18" s="9" t="s">
        <v>1392</v>
      </c>
      <c r="I18" s="9" t="s">
        <v>1392</v>
      </c>
      <c r="J18" s="6" t="s">
        <v>1392</v>
      </c>
      <c r="K18" s="6" t="s">
        <v>1392</v>
      </c>
      <c r="L18" s="6" t="s">
        <v>1392</v>
      </c>
      <c r="M18" s="6" t="s">
        <v>1392</v>
      </c>
    </row>
    <row r="19" spans="1:13">
      <c r="A19" s="7" t="s">
        <v>1177</v>
      </c>
      <c r="B19" s="7" t="s">
        <v>1657</v>
      </c>
      <c r="C19" s="7" t="s">
        <v>1177</v>
      </c>
      <c r="D19" s="7" t="s">
        <v>1656</v>
      </c>
      <c r="E19" s="7">
        <v>30</v>
      </c>
      <c r="F19" s="8" t="s">
        <v>346</v>
      </c>
      <c r="G19" s="7" t="s">
        <v>1062</v>
      </c>
      <c r="H19" s="9" t="s">
        <v>1392</v>
      </c>
      <c r="I19" s="9" t="s">
        <v>1392</v>
      </c>
      <c r="J19" s="6" t="s">
        <v>1392</v>
      </c>
      <c r="K19" s="6" t="s">
        <v>1392</v>
      </c>
      <c r="L19" s="6" t="s">
        <v>1392</v>
      </c>
      <c r="M19" s="6" t="s">
        <v>1392</v>
      </c>
    </row>
    <row r="20" spans="1:13">
      <c r="A20" s="7" t="s">
        <v>1178</v>
      </c>
      <c r="B20" s="10" t="s">
        <v>1657</v>
      </c>
      <c r="C20" s="7" t="s">
        <v>1178</v>
      </c>
      <c r="D20" s="7" t="s">
        <v>1656</v>
      </c>
      <c r="E20" s="7">
        <v>317</v>
      </c>
      <c r="F20" s="11" t="s">
        <v>410</v>
      </c>
      <c r="G20" s="7" t="s">
        <v>1090</v>
      </c>
      <c r="H20" s="9" t="s">
        <v>1392</v>
      </c>
      <c r="I20" s="9" t="s">
        <v>1392</v>
      </c>
      <c r="J20" s="6" t="s">
        <v>1392</v>
      </c>
      <c r="K20" s="6" t="s">
        <v>1392</v>
      </c>
      <c r="L20" s="6" t="s">
        <v>1392</v>
      </c>
      <c r="M20" s="6" t="s">
        <v>1392</v>
      </c>
    </row>
    <row r="21" spans="1:13">
      <c r="A21" s="7" t="s">
        <v>550</v>
      </c>
      <c r="B21" s="10" t="s">
        <v>1658</v>
      </c>
      <c r="C21" s="7" t="s">
        <v>550</v>
      </c>
      <c r="D21" s="7" t="s">
        <v>1656</v>
      </c>
      <c r="E21" s="7">
        <v>684</v>
      </c>
      <c r="F21" s="11" t="s">
        <v>545</v>
      </c>
      <c r="G21" s="7" t="s">
        <v>1127</v>
      </c>
      <c r="H21" s="9" t="s">
        <v>1392</v>
      </c>
      <c r="I21" s="9" t="s">
        <v>1392</v>
      </c>
      <c r="J21" s="6" t="s">
        <v>1392</v>
      </c>
      <c r="K21" s="6" t="s">
        <v>1392</v>
      </c>
      <c r="L21" s="6" t="s">
        <v>1392</v>
      </c>
      <c r="M21" s="6" t="s">
        <v>1392</v>
      </c>
    </row>
    <row r="22" spans="1:13">
      <c r="A22" s="7" t="s">
        <v>1179</v>
      </c>
      <c r="B22" s="7" t="s">
        <v>1655</v>
      </c>
      <c r="C22" s="7" t="s">
        <v>1179</v>
      </c>
      <c r="D22" s="7" t="s">
        <v>1656</v>
      </c>
      <c r="E22" s="7">
        <v>9</v>
      </c>
      <c r="F22" s="8" t="s">
        <v>341</v>
      </c>
      <c r="G22" s="7" t="s">
        <v>1060</v>
      </c>
      <c r="H22" s="9" t="s">
        <v>1392</v>
      </c>
      <c r="I22" s="9" t="s">
        <v>1392</v>
      </c>
      <c r="J22" s="6" t="s">
        <v>1392</v>
      </c>
      <c r="K22" s="6" t="s">
        <v>1392</v>
      </c>
      <c r="L22" s="6" t="s">
        <v>1392</v>
      </c>
      <c r="M22" s="6" t="s">
        <v>1392</v>
      </c>
    </row>
    <row r="23" spans="1:13">
      <c r="A23" s="7" t="s">
        <v>1180</v>
      </c>
      <c r="B23" s="7" t="s">
        <v>1657</v>
      </c>
      <c r="C23" s="7" t="s">
        <v>1180</v>
      </c>
      <c r="D23" s="7" t="s">
        <v>1656</v>
      </c>
      <c r="E23" s="7">
        <v>297</v>
      </c>
      <c r="F23" s="8" t="s">
        <v>407</v>
      </c>
      <c r="G23" s="7" t="s">
        <v>1087</v>
      </c>
      <c r="H23" s="9" t="s">
        <v>1392</v>
      </c>
      <c r="I23" s="9" t="s">
        <v>1392</v>
      </c>
      <c r="J23" s="6" t="s">
        <v>1392</v>
      </c>
      <c r="K23" s="6" t="s">
        <v>1392</v>
      </c>
      <c r="L23" s="6" t="s">
        <v>1392</v>
      </c>
      <c r="M23" s="6" t="s">
        <v>1392</v>
      </c>
    </row>
    <row r="24" spans="1:13">
      <c r="A24" s="7" t="s">
        <v>1181</v>
      </c>
      <c r="B24" s="10" t="s">
        <v>1655</v>
      </c>
      <c r="C24" s="7" t="s">
        <v>1181</v>
      </c>
      <c r="D24" s="7" t="s">
        <v>1656</v>
      </c>
      <c r="E24" s="7">
        <v>43</v>
      </c>
      <c r="F24" s="11" t="s">
        <v>351</v>
      </c>
      <c r="G24" s="7" t="s">
        <v>1064</v>
      </c>
      <c r="H24" s="9" t="s">
        <v>345</v>
      </c>
      <c r="I24" s="9" t="s">
        <v>1392</v>
      </c>
      <c r="J24" s="6" t="s">
        <v>345</v>
      </c>
      <c r="K24" s="6" t="s">
        <v>1392</v>
      </c>
      <c r="L24" s="6" t="s">
        <v>1392</v>
      </c>
      <c r="M24" s="6" t="s">
        <v>1392</v>
      </c>
    </row>
    <row r="25" spans="1:13">
      <c r="A25" s="7" t="s">
        <v>418</v>
      </c>
      <c r="B25" s="7" t="s">
        <v>1658</v>
      </c>
      <c r="C25" s="7" t="s">
        <v>418</v>
      </c>
      <c r="D25" s="7" t="s">
        <v>1656</v>
      </c>
      <c r="E25" s="7">
        <v>359</v>
      </c>
      <c r="F25" s="8" t="s">
        <v>416</v>
      </c>
      <c r="G25" s="7" t="s">
        <v>1093</v>
      </c>
      <c r="H25" s="9" t="s">
        <v>350</v>
      </c>
      <c r="I25" s="9" t="s">
        <v>1392</v>
      </c>
      <c r="J25" s="6" t="s">
        <v>350</v>
      </c>
      <c r="K25" s="6" t="s">
        <v>1392</v>
      </c>
      <c r="L25" s="6" t="s">
        <v>1392</v>
      </c>
      <c r="M25" s="6" t="s">
        <v>1392</v>
      </c>
    </row>
    <row r="26" spans="1:13">
      <c r="A26" s="7" t="s">
        <v>1182</v>
      </c>
      <c r="B26" s="7" t="s">
        <v>1657</v>
      </c>
      <c r="C26" s="7" t="s">
        <v>1182</v>
      </c>
      <c r="D26" s="7" t="s">
        <v>1656</v>
      </c>
      <c r="E26" s="7">
        <v>70</v>
      </c>
      <c r="F26" s="8" t="s">
        <v>356</v>
      </c>
      <c r="G26" s="7" t="s">
        <v>1069</v>
      </c>
      <c r="H26" s="9" t="s">
        <v>1392</v>
      </c>
      <c r="I26" s="9" t="s">
        <v>1392</v>
      </c>
      <c r="J26" s="6" t="s">
        <v>1392</v>
      </c>
      <c r="K26" s="6" t="s">
        <v>1392</v>
      </c>
      <c r="L26" s="6" t="s">
        <v>1392</v>
      </c>
      <c r="M26" s="6" t="s">
        <v>1392</v>
      </c>
    </row>
    <row r="27" spans="1:13">
      <c r="A27" s="7" t="s">
        <v>1183</v>
      </c>
      <c r="B27" s="7" t="s">
        <v>1655</v>
      </c>
      <c r="C27" s="7" t="s">
        <v>1183</v>
      </c>
      <c r="D27" s="7" t="s">
        <v>1656</v>
      </c>
      <c r="E27" s="7">
        <v>427</v>
      </c>
      <c r="F27" s="8" t="s">
        <v>441</v>
      </c>
      <c r="G27" s="7" t="s">
        <v>1102</v>
      </c>
      <c r="H27" s="9" t="s">
        <v>1392</v>
      </c>
      <c r="I27" s="9" t="s">
        <v>1392</v>
      </c>
      <c r="J27" s="6" t="s">
        <v>1392</v>
      </c>
      <c r="K27" s="6" t="s">
        <v>1392</v>
      </c>
      <c r="L27" s="6" t="s">
        <v>1392</v>
      </c>
      <c r="M27" s="6" t="s">
        <v>1392</v>
      </c>
    </row>
    <row r="28" spans="1:13">
      <c r="A28" s="7" t="s">
        <v>1676</v>
      </c>
      <c r="B28" s="7" t="s">
        <v>1491</v>
      </c>
      <c r="C28" s="7" t="s">
        <v>1676</v>
      </c>
      <c r="D28" s="7" t="s">
        <v>1656</v>
      </c>
      <c r="E28" s="7">
        <v>1106</v>
      </c>
      <c r="F28" s="8" t="s">
        <v>1392</v>
      </c>
      <c r="G28" s="7" t="s">
        <v>1392</v>
      </c>
      <c r="H28" s="9" t="s">
        <v>1392</v>
      </c>
      <c r="I28" s="9" t="s">
        <v>1392</v>
      </c>
      <c r="J28" s="6" t="s">
        <v>1392</v>
      </c>
      <c r="K28" s="6" t="s">
        <v>1392</v>
      </c>
      <c r="L28" s="6" t="s">
        <v>1392</v>
      </c>
      <c r="M28" s="6" t="s">
        <v>1392</v>
      </c>
    </row>
    <row r="29" spans="1:13">
      <c r="A29" s="7" t="s">
        <v>1184</v>
      </c>
      <c r="B29" s="7" t="s">
        <v>1657</v>
      </c>
      <c r="C29" s="7" t="s">
        <v>1184</v>
      </c>
      <c r="D29" s="7" t="s">
        <v>1656</v>
      </c>
      <c r="E29" s="7">
        <v>546</v>
      </c>
      <c r="F29" s="8" t="s">
        <v>491</v>
      </c>
      <c r="G29" s="7" t="s">
        <v>1114</v>
      </c>
      <c r="H29" s="9" t="s">
        <v>345</v>
      </c>
      <c r="I29" s="9" t="s">
        <v>1392</v>
      </c>
      <c r="J29" s="6" t="s">
        <v>345</v>
      </c>
      <c r="K29" s="6" t="s">
        <v>1392</v>
      </c>
      <c r="L29" s="6" t="s">
        <v>1392</v>
      </c>
      <c r="M29" s="6" t="s">
        <v>1392</v>
      </c>
    </row>
    <row r="30" spans="1:13">
      <c r="A30" s="7" t="s">
        <v>1185</v>
      </c>
      <c r="B30" s="7" t="s">
        <v>1655</v>
      </c>
      <c r="C30" s="7" t="s">
        <v>1185</v>
      </c>
      <c r="D30" s="7" t="s">
        <v>1656</v>
      </c>
      <c r="E30" s="7">
        <v>410</v>
      </c>
      <c r="F30" s="8" t="s">
        <v>436</v>
      </c>
      <c r="G30" s="7" t="s">
        <v>1098</v>
      </c>
      <c r="H30" s="9" t="s">
        <v>1392</v>
      </c>
      <c r="I30" s="9" t="s">
        <v>1392</v>
      </c>
      <c r="J30" s="6" t="s">
        <v>1392</v>
      </c>
      <c r="K30" s="6" t="s">
        <v>1392</v>
      </c>
      <c r="L30" s="6" t="s">
        <v>1392</v>
      </c>
      <c r="M30" s="6" t="s">
        <v>1392</v>
      </c>
    </row>
    <row r="31" spans="1:13">
      <c r="A31" s="7" t="s">
        <v>1186</v>
      </c>
      <c r="B31" s="10" t="s">
        <v>1657</v>
      </c>
      <c r="C31" s="7" t="s">
        <v>1186</v>
      </c>
      <c r="D31" s="7" t="s">
        <v>1656</v>
      </c>
      <c r="E31" s="7">
        <v>107</v>
      </c>
      <c r="F31" s="11" t="s">
        <v>364</v>
      </c>
      <c r="G31" s="7" t="s">
        <v>1072</v>
      </c>
      <c r="H31" s="9" t="s">
        <v>348</v>
      </c>
      <c r="I31" s="9" t="s">
        <v>1392</v>
      </c>
      <c r="J31" s="6" t="s">
        <v>348</v>
      </c>
      <c r="K31" s="6" t="s">
        <v>1392</v>
      </c>
      <c r="L31" s="6" t="s">
        <v>1392</v>
      </c>
      <c r="M31" s="6" t="s">
        <v>1392</v>
      </c>
    </row>
    <row r="32" spans="1:13">
      <c r="A32" s="7" t="s">
        <v>1187</v>
      </c>
      <c r="B32" s="7" t="s">
        <v>1657</v>
      </c>
      <c r="C32" s="7" t="s">
        <v>1187</v>
      </c>
      <c r="D32" s="7" t="s">
        <v>1656</v>
      </c>
      <c r="E32" s="7">
        <v>778</v>
      </c>
      <c r="F32" s="8" t="s">
        <v>364</v>
      </c>
      <c r="G32" s="7" t="s">
        <v>1072</v>
      </c>
      <c r="H32" s="9" t="s">
        <v>1392</v>
      </c>
      <c r="I32" s="9" t="s">
        <v>1392</v>
      </c>
      <c r="J32" s="6" t="s">
        <v>1392</v>
      </c>
      <c r="K32" s="6" t="s">
        <v>1392</v>
      </c>
      <c r="L32" s="6" t="s">
        <v>1392</v>
      </c>
      <c r="M32" s="6" t="s">
        <v>1392</v>
      </c>
    </row>
    <row r="33" spans="1:13">
      <c r="A33" s="7" t="s">
        <v>1188</v>
      </c>
      <c r="B33" s="7" t="s">
        <v>1657</v>
      </c>
      <c r="C33" s="7" t="s">
        <v>1188</v>
      </c>
      <c r="D33" s="7" t="s">
        <v>1656</v>
      </c>
      <c r="E33" s="7">
        <v>123</v>
      </c>
      <c r="F33" s="8" t="s">
        <v>364</v>
      </c>
      <c r="G33" s="7" t="s">
        <v>1072</v>
      </c>
      <c r="H33" s="9" t="s">
        <v>1392</v>
      </c>
      <c r="I33" s="9" t="s">
        <v>1392</v>
      </c>
      <c r="J33" s="6" t="s">
        <v>1392</v>
      </c>
      <c r="K33" s="6" t="s">
        <v>1392</v>
      </c>
      <c r="L33" s="6" t="s">
        <v>1392</v>
      </c>
      <c r="M33" s="6" t="s">
        <v>1392</v>
      </c>
    </row>
    <row r="34" spans="1:13">
      <c r="A34" s="7" t="s">
        <v>1189</v>
      </c>
      <c r="B34" s="7" t="s">
        <v>1657</v>
      </c>
      <c r="C34" s="7" t="s">
        <v>1189</v>
      </c>
      <c r="D34" s="7" t="s">
        <v>1656</v>
      </c>
      <c r="E34" s="7">
        <v>129</v>
      </c>
      <c r="F34" s="8" t="s">
        <v>364</v>
      </c>
      <c r="G34" s="7" t="s">
        <v>1072</v>
      </c>
      <c r="H34" s="9" t="s">
        <v>348</v>
      </c>
      <c r="I34" s="9" t="s">
        <v>1392</v>
      </c>
      <c r="J34" s="6" t="s">
        <v>348</v>
      </c>
      <c r="K34" s="6" t="s">
        <v>1392</v>
      </c>
      <c r="L34" s="6" t="s">
        <v>1392</v>
      </c>
      <c r="M34" s="6" t="s">
        <v>1392</v>
      </c>
    </row>
    <row r="35" spans="1:13">
      <c r="A35" s="7" t="s">
        <v>1190</v>
      </c>
      <c r="B35" s="10" t="s">
        <v>1655</v>
      </c>
      <c r="C35" s="7" t="s">
        <v>1190</v>
      </c>
      <c r="D35" s="7" t="s">
        <v>1656</v>
      </c>
      <c r="E35" s="7">
        <v>544</v>
      </c>
      <c r="F35" s="11" t="s">
        <v>491</v>
      </c>
      <c r="G35" s="7" t="s">
        <v>1114</v>
      </c>
      <c r="H35" s="9" t="s">
        <v>1392</v>
      </c>
      <c r="I35" s="9" t="s">
        <v>1392</v>
      </c>
      <c r="J35" s="6" t="s">
        <v>1392</v>
      </c>
      <c r="K35" s="6" t="s">
        <v>1392</v>
      </c>
      <c r="L35" s="6" t="s">
        <v>1392</v>
      </c>
      <c r="M35" s="6" t="s">
        <v>1392</v>
      </c>
    </row>
    <row r="36" spans="1:13">
      <c r="A36" s="7" t="s">
        <v>1191</v>
      </c>
      <c r="B36" s="7" t="s">
        <v>1657</v>
      </c>
      <c r="C36" s="7" t="s">
        <v>1191</v>
      </c>
      <c r="D36" s="7" t="s">
        <v>1656</v>
      </c>
      <c r="E36" s="7">
        <v>153</v>
      </c>
      <c r="F36" s="8" t="s">
        <v>372</v>
      </c>
      <c r="G36" s="7" t="s">
        <v>1073</v>
      </c>
      <c r="H36" s="9" t="s">
        <v>1392</v>
      </c>
      <c r="I36" s="9" t="s">
        <v>1392</v>
      </c>
      <c r="J36" s="6" t="s">
        <v>1392</v>
      </c>
      <c r="K36" s="6" t="s">
        <v>1392</v>
      </c>
      <c r="L36" s="6" t="s">
        <v>1392</v>
      </c>
      <c r="M36" s="6" t="s">
        <v>1392</v>
      </c>
    </row>
    <row r="37" spans="1:13">
      <c r="A37" s="7" t="s">
        <v>463</v>
      </c>
      <c r="B37" s="10" t="s">
        <v>1658</v>
      </c>
      <c r="C37" s="7" t="s">
        <v>463</v>
      </c>
      <c r="D37" s="7" t="s">
        <v>1656</v>
      </c>
      <c r="E37" s="7">
        <v>460</v>
      </c>
      <c r="F37" s="11" t="s">
        <v>462</v>
      </c>
      <c r="G37" s="7" t="s">
        <v>1105</v>
      </c>
      <c r="H37" s="9" t="s">
        <v>1392</v>
      </c>
      <c r="I37" s="9" t="s">
        <v>1392</v>
      </c>
      <c r="J37" s="6" t="s">
        <v>1392</v>
      </c>
      <c r="K37" s="6" t="s">
        <v>1392</v>
      </c>
      <c r="L37" s="6" t="s">
        <v>1392</v>
      </c>
      <c r="M37" s="6" t="s">
        <v>1392</v>
      </c>
    </row>
    <row r="38" spans="1:13">
      <c r="A38" s="7" t="s">
        <v>1192</v>
      </c>
      <c r="B38" s="10" t="s">
        <v>1655</v>
      </c>
      <c r="C38" s="7" t="s">
        <v>1192</v>
      </c>
      <c r="D38" s="7" t="s">
        <v>1656</v>
      </c>
      <c r="E38" s="7">
        <v>518</v>
      </c>
      <c r="F38" s="11" t="s">
        <v>491</v>
      </c>
      <c r="G38" s="7" t="s">
        <v>1114</v>
      </c>
      <c r="H38" s="9" t="s">
        <v>344</v>
      </c>
      <c r="I38" s="9" t="s">
        <v>1392</v>
      </c>
      <c r="J38" s="6" t="s">
        <v>344</v>
      </c>
      <c r="K38" s="6" t="s">
        <v>1392</v>
      </c>
      <c r="L38" s="6" t="s">
        <v>1392</v>
      </c>
      <c r="M38" s="6" t="s">
        <v>1392</v>
      </c>
    </row>
    <row r="39" spans="1:13">
      <c r="A39" s="7" t="s">
        <v>1193</v>
      </c>
      <c r="B39" s="7" t="s">
        <v>1655</v>
      </c>
      <c r="C39" s="7" t="s">
        <v>1193</v>
      </c>
      <c r="D39" s="7" t="s">
        <v>1656</v>
      </c>
      <c r="E39" s="7">
        <v>674</v>
      </c>
      <c r="F39" s="8" t="s">
        <v>545</v>
      </c>
      <c r="G39" s="7" t="s">
        <v>1127</v>
      </c>
      <c r="H39" s="9" t="s">
        <v>1392</v>
      </c>
      <c r="I39" s="9" t="s">
        <v>1392</v>
      </c>
      <c r="J39" s="6" t="s">
        <v>1392</v>
      </c>
      <c r="K39" s="6" t="s">
        <v>1392</v>
      </c>
      <c r="L39" s="6" t="s">
        <v>1392</v>
      </c>
      <c r="M39" s="6" t="s">
        <v>1392</v>
      </c>
    </row>
    <row r="40" spans="1:13">
      <c r="A40" s="7" t="s">
        <v>1194</v>
      </c>
      <c r="B40" s="7" t="s">
        <v>1655</v>
      </c>
      <c r="C40" s="7" t="s">
        <v>1194</v>
      </c>
      <c r="D40" s="7" t="s">
        <v>1656</v>
      </c>
      <c r="E40" s="7">
        <v>499</v>
      </c>
      <c r="F40" s="8" t="s">
        <v>480</v>
      </c>
      <c r="G40" s="7" t="s">
        <v>1109</v>
      </c>
      <c r="H40" s="9" t="s">
        <v>345</v>
      </c>
      <c r="I40" s="9" t="s">
        <v>1392</v>
      </c>
      <c r="J40" s="6" t="s">
        <v>345</v>
      </c>
      <c r="K40" s="6" t="s">
        <v>1392</v>
      </c>
      <c r="L40" s="6" t="s">
        <v>1392</v>
      </c>
      <c r="M40" s="6" t="s">
        <v>1392</v>
      </c>
    </row>
    <row r="41" spans="1:13">
      <c r="A41" s="7" t="s">
        <v>386</v>
      </c>
      <c r="B41" s="7" t="s">
        <v>1658</v>
      </c>
      <c r="C41" s="7" t="s">
        <v>386</v>
      </c>
      <c r="D41" s="7" t="s">
        <v>1656</v>
      </c>
      <c r="E41" s="7">
        <v>191</v>
      </c>
      <c r="F41" s="8" t="s">
        <v>383</v>
      </c>
      <c r="G41" s="7" t="s">
        <v>1076</v>
      </c>
      <c r="H41" s="9" t="s">
        <v>360</v>
      </c>
      <c r="I41" s="9" t="s">
        <v>1392</v>
      </c>
      <c r="J41" s="6" t="s">
        <v>360</v>
      </c>
      <c r="K41" s="6" t="s">
        <v>1392</v>
      </c>
      <c r="L41" s="6" t="s">
        <v>1392</v>
      </c>
      <c r="M41" s="6" t="s">
        <v>1392</v>
      </c>
    </row>
    <row r="42" spans="1:13">
      <c r="A42" s="7" t="s">
        <v>1195</v>
      </c>
      <c r="B42" s="7" t="s">
        <v>1655</v>
      </c>
      <c r="C42" s="7" t="s">
        <v>1195</v>
      </c>
      <c r="D42" s="7" t="s">
        <v>1656</v>
      </c>
      <c r="E42" s="7">
        <v>484</v>
      </c>
      <c r="F42" s="8" t="s">
        <v>470</v>
      </c>
      <c r="G42" s="7" t="s">
        <v>1107</v>
      </c>
      <c r="H42" s="9" t="s">
        <v>1392</v>
      </c>
      <c r="I42" s="9" t="s">
        <v>1392</v>
      </c>
      <c r="J42" s="6" t="s">
        <v>1392</v>
      </c>
      <c r="K42" s="6" t="s">
        <v>1392</v>
      </c>
      <c r="L42" s="6" t="s">
        <v>1392</v>
      </c>
      <c r="M42" s="6" t="s">
        <v>1392</v>
      </c>
    </row>
    <row r="43" spans="1:13">
      <c r="A43" s="7" t="s">
        <v>1196</v>
      </c>
      <c r="B43" s="7" t="s">
        <v>1655</v>
      </c>
      <c r="C43" s="7" t="s">
        <v>1196</v>
      </c>
      <c r="D43" s="7" t="s">
        <v>1656</v>
      </c>
      <c r="E43" s="7">
        <v>326</v>
      </c>
      <c r="F43" s="8" t="s">
        <v>410</v>
      </c>
      <c r="G43" s="7" t="s">
        <v>1090</v>
      </c>
      <c r="H43" s="9" t="s">
        <v>1392</v>
      </c>
      <c r="I43" s="9" t="s">
        <v>1392</v>
      </c>
      <c r="J43" s="6" t="s">
        <v>1392</v>
      </c>
      <c r="K43" s="6" t="s">
        <v>1392</v>
      </c>
      <c r="L43" s="6" t="s">
        <v>1392</v>
      </c>
      <c r="M43" s="6" t="s">
        <v>1392</v>
      </c>
    </row>
    <row r="44" spans="1:13">
      <c r="A44" s="7" t="s">
        <v>96</v>
      </c>
      <c r="B44" s="7" t="s">
        <v>1491</v>
      </c>
      <c r="C44" s="7" t="s">
        <v>96</v>
      </c>
      <c r="D44" s="7" t="s">
        <v>1656</v>
      </c>
      <c r="E44" s="7">
        <v>957</v>
      </c>
      <c r="F44" s="8" t="s">
        <v>97</v>
      </c>
      <c r="G44" s="7" t="s">
        <v>96</v>
      </c>
      <c r="H44" s="9" t="s">
        <v>1392</v>
      </c>
      <c r="I44" s="9" t="s">
        <v>1392</v>
      </c>
      <c r="J44" s="6" t="s">
        <v>1392</v>
      </c>
      <c r="K44" s="6" t="s">
        <v>1392</v>
      </c>
      <c r="L44" s="6" t="s">
        <v>1392</v>
      </c>
      <c r="M44" s="6" t="s">
        <v>1392</v>
      </c>
    </row>
    <row r="45" spans="1:13">
      <c r="A45" s="7" t="s">
        <v>1197</v>
      </c>
      <c r="B45" s="7" t="s">
        <v>1655</v>
      </c>
      <c r="C45" s="7" t="s">
        <v>1197</v>
      </c>
      <c r="D45" s="7" t="s">
        <v>1656</v>
      </c>
      <c r="E45" s="7">
        <v>36</v>
      </c>
      <c r="F45" s="8" t="s">
        <v>349</v>
      </c>
      <c r="G45" s="7" t="s">
        <v>1063</v>
      </c>
      <c r="H45" s="9" t="s">
        <v>1392</v>
      </c>
      <c r="I45" s="9" t="s">
        <v>1392</v>
      </c>
      <c r="J45" s="6" t="s">
        <v>1392</v>
      </c>
      <c r="K45" s="6" t="s">
        <v>1392</v>
      </c>
      <c r="L45" s="6" t="s">
        <v>1392</v>
      </c>
      <c r="M45" s="6" t="s">
        <v>1392</v>
      </c>
    </row>
    <row r="46" spans="1:13">
      <c r="A46" s="7" t="s">
        <v>1198</v>
      </c>
      <c r="B46" s="7" t="s">
        <v>1657</v>
      </c>
      <c r="C46" s="7" t="s">
        <v>1198</v>
      </c>
      <c r="D46" s="7" t="s">
        <v>1656</v>
      </c>
      <c r="E46" s="7">
        <v>255</v>
      </c>
      <c r="F46" s="8" t="s">
        <v>403</v>
      </c>
      <c r="G46" s="7" t="s">
        <v>1085</v>
      </c>
      <c r="H46" s="9" t="s">
        <v>1392</v>
      </c>
      <c r="I46" s="9" t="s">
        <v>1392</v>
      </c>
      <c r="J46" s="6" t="s">
        <v>1392</v>
      </c>
      <c r="K46" s="6" t="s">
        <v>1392</v>
      </c>
      <c r="L46" s="6" t="s">
        <v>1392</v>
      </c>
      <c r="M46" s="6" t="s">
        <v>1392</v>
      </c>
    </row>
    <row r="47" spans="1:13">
      <c r="A47" s="7" t="s">
        <v>1199</v>
      </c>
      <c r="B47" s="7" t="s">
        <v>1657</v>
      </c>
      <c r="C47" s="7" t="s">
        <v>1199</v>
      </c>
      <c r="D47" s="7" t="s">
        <v>1656</v>
      </c>
      <c r="E47" s="7">
        <v>665</v>
      </c>
      <c r="F47" s="8" t="s">
        <v>545</v>
      </c>
      <c r="G47" s="7" t="s">
        <v>1127</v>
      </c>
      <c r="H47" s="9" t="s">
        <v>1392</v>
      </c>
      <c r="I47" s="9" t="s">
        <v>1392</v>
      </c>
      <c r="J47" s="6" t="s">
        <v>1392</v>
      </c>
      <c r="K47" s="6" t="s">
        <v>1561</v>
      </c>
      <c r="L47" s="6" t="s">
        <v>1572</v>
      </c>
      <c r="M47" s="6" t="s">
        <v>1559</v>
      </c>
    </row>
    <row r="48" spans="1:13">
      <c r="A48" s="7" t="s">
        <v>1127</v>
      </c>
      <c r="B48" s="7" t="s">
        <v>1491</v>
      </c>
      <c r="C48" s="7" t="s">
        <v>1127</v>
      </c>
      <c r="D48" s="7" t="s">
        <v>1656</v>
      </c>
      <c r="E48" s="7">
        <v>1093</v>
      </c>
      <c r="F48" s="8" t="s">
        <v>545</v>
      </c>
      <c r="G48" s="7" t="s">
        <v>1127</v>
      </c>
      <c r="H48" s="9" t="s">
        <v>1392</v>
      </c>
      <c r="I48" s="9" t="s">
        <v>1392</v>
      </c>
      <c r="J48" s="6" t="s">
        <v>1392</v>
      </c>
      <c r="K48" s="6" t="s">
        <v>1392</v>
      </c>
      <c r="L48" s="6" t="s">
        <v>1392</v>
      </c>
      <c r="M48" s="6" t="s">
        <v>1392</v>
      </c>
    </row>
    <row r="49" spans="1:13">
      <c r="A49" s="7" t="s">
        <v>1200</v>
      </c>
      <c r="B49" s="7" t="s">
        <v>1657</v>
      </c>
      <c r="C49" s="7" t="s">
        <v>1200</v>
      </c>
      <c r="D49" s="7" t="s">
        <v>1656</v>
      </c>
      <c r="E49" s="7">
        <v>26</v>
      </c>
      <c r="F49" s="8" t="s">
        <v>346</v>
      </c>
      <c r="G49" s="7" t="s">
        <v>1062</v>
      </c>
      <c r="H49" s="9" t="s">
        <v>1392</v>
      </c>
      <c r="I49" s="9" t="s">
        <v>1392</v>
      </c>
      <c r="J49" s="6" t="s">
        <v>1392</v>
      </c>
      <c r="K49" s="6" t="s">
        <v>1392</v>
      </c>
      <c r="L49" s="6" t="s">
        <v>1392</v>
      </c>
      <c r="M49" s="6" t="s">
        <v>1392</v>
      </c>
    </row>
    <row r="50" spans="1:13">
      <c r="A50" s="7" t="s">
        <v>1201</v>
      </c>
      <c r="B50" s="10" t="s">
        <v>1657</v>
      </c>
      <c r="C50" s="7" t="s">
        <v>1201</v>
      </c>
      <c r="D50" s="7" t="s">
        <v>1656</v>
      </c>
      <c r="E50" s="7">
        <v>205</v>
      </c>
      <c r="F50" s="11" t="s">
        <v>392</v>
      </c>
      <c r="G50" s="7" t="s">
        <v>1078</v>
      </c>
      <c r="H50" s="9" t="s">
        <v>1392</v>
      </c>
      <c r="I50" s="9" t="s">
        <v>1392</v>
      </c>
      <c r="J50" s="6" t="s">
        <v>1392</v>
      </c>
      <c r="K50" s="6" t="s">
        <v>1392</v>
      </c>
      <c r="L50" s="6" t="s">
        <v>1392</v>
      </c>
      <c r="M50" s="6" t="s">
        <v>1392</v>
      </c>
    </row>
    <row r="51" spans="1:13">
      <c r="A51" s="7" t="s">
        <v>1202</v>
      </c>
      <c r="B51" s="7" t="s">
        <v>1655</v>
      </c>
      <c r="C51" s="7" t="s">
        <v>1202</v>
      </c>
      <c r="D51" s="7" t="s">
        <v>1656</v>
      </c>
      <c r="E51" s="7">
        <v>1</v>
      </c>
      <c r="F51" s="8" t="s">
        <v>340</v>
      </c>
      <c r="G51" s="7" t="s">
        <v>1059</v>
      </c>
      <c r="H51" s="9" t="s">
        <v>1392</v>
      </c>
      <c r="I51" s="9" t="s">
        <v>1392</v>
      </c>
      <c r="J51" s="6" t="s">
        <v>1392</v>
      </c>
      <c r="K51" s="6" t="s">
        <v>1392</v>
      </c>
      <c r="L51" s="6" t="s">
        <v>1392</v>
      </c>
      <c r="M51" s="6" t="s">
        <v>1392</v>
      </c>
    </row>
    <row r="52" spans="1:13">
      <c r="A52" s="7" t="s">
        <v>1059</v>
      </c>
      <c r="B52" s="7" t="s">
        <v>1491</v>
      </c>
      <c r="C52" s="7" t="s">
        <v>1059</v>
      </c>
      <c r="D52" s="7" t="s">
        <v>1656</v>
      </c>
      <c r="E52" s="7">
        <v>898</v>
      </c>
      <c r="F52" s="8" t="s">
        <v>340</v>
      </c>
      <c r="G52" s="7" t="s">
        <v>1059</v>
      </c>
      <c r="H52" s="9" t="s">
        <v>1392</v>
      </c>
      <c r="I52" s="9" t="s">
        <v>1392</v>
      </c>
      <c r="J52" s="6" t="s">
        <v>1392</v>
      </c>
      <c r="K52" s="6" t="s">
        <v>1392</v>
      </c>
      <c r="L52" s="6" t="s">
        <v>1392</v>
      </c>
      <c r="M52" s="6" t="s">
        <v>1392</v>
      </c>
    </row>
    <row r="53" spans="1:13">
      <c r="A53" s="7" t="s">
        <v>104</v>
      </c>
      <c r="B53" s="7" t="s">
        <v>1491</v>
      </c>
      <c r="C53" s="7" t="s">
        <v>104</v>
      </c>
      <c r="D53" s="7" t="s">
        <v>1656</v>
      </c>
      <c r="E53" s="7">
        <v>969</v>
      </c>
      <c r="F53" s="8" t="s">
        <v>105</v>
      </c>
      <c r="G53" s="7" t="s">
        <v>104</v>
      </c>
      <c r="H53" s="9" t="s">
        <v>1392</v>
      </c>
      <c r="I53" s="9" t="s">
        <v>1392</v>
      </c>
      <c r="J53" s="6" t="s">
        <v>1392</v>
      </c>
      <c r="K53" s="6" t="s">
        <v>1392</v>
      </c>
      <c r="L53" s="6" t="s">
        <v>1392</v>
      </c>
      <c r="M53" s="6" t="s">
        <v>1392</v>
      </c>
    </row>
    <row r="54" spans="1:13">
      <c r="A54" s="7" t="s">
        <v>1203</v>
      </c>
      <c r="B54" s="10" t="s">
        <v>1657</v>
      </c>
      <c r="C54" s="7" t="s">
        <v>1203</v>
      </c>
      <c r="D54" s="7" t="s">
        <v>1656</v>
      </c>
      <c r="E54" s="7">
        <v>11</v>
      </c>
      <c r="F54" s="11" t="s">
        <v>343</v>
      </c>
      <c r="G54" s="7" t="s">
        <v>1061</v>
      </c>
      <c r="H54" s="9" t="s">
        <v>344</v>
      </c>
      <c r="I54" s="9" t="s">
        <v>1392</v>
      </c>
      <c r="J54" s="6" t="s">
        <v>344</v>
      </c>
      <c r="K54" s="6" t="s">
        <v>1392</v>
      </c>
      <c r="L54" s="6" t="s">
        <v>1392</v>
      </c>
      <c r="M54" s="6" t="s">
        <v>1392</v>
      </c>
    </row>
    <row r="55" spans="1:13">
      <c r="A55" s="7" t="s">
        <v>1061</v>
      </c>
      <c r="B55" s="7" t="s">
        <v>1491</v>
      </c>
      <c r="C55" s="7" t="s">
        <v>1061</v>
      </c>
      <c r="D55" s="7" t="s">
        <v>1656</v>
      </c>
      <c r="E55" s="7">
        <v>900</v>
      </c>
      <c r="F55" s="8" t="s">
        <v>343</v>
      </c>
      <c r="G55" s="7" t="s">
        <v>1061</v>
      </c>
      <c r="H55" s="9" t="s">
        <v>1392</v>
      </c>
      <c r="I55" s="9" t="s">
        <v>1392</v>
      </c>
      <c r="J55" s="6" t="s">
        <v>1392</v>
      </c>
      <c r="K55" s="6" t="s">
        <v>1392</v>
      </c>
      <c r="L55" s="6" t="s">
        <v>1392</v>
      </c>
      <c r="M55" s="6" t="s">
        <v>1392</v>
      </c>
    </row>
    <row r="56" spans="1:13">
      <c r="A56" s="7" t="s">
        <v>1204</v>
      </c>
      <c r="B56" s="7" t="s">
        <v>1655</v>
      </c>
      <c r="C56" s="7" t="s">
        <v>1204</v>
      </c>
      <c r="D56" s="7" t="s">
        <v>1656</v>
      </c>
      <c r="E56" s="7">
        <v>71</v>
      </c>
      <c r="F56" s="8" t="s">
        <v>356</v>
      </c>
      <c r="G56" s="7" t="s">
        <v>1069</v>
      </c>
      <c r="H56" s="9" t="s">
        <v>1392</v>
      </c>
      <c r="I56" s="9" t="s">
        <v>1392</v>
      </c>
      <c r="J56" s="6" t="s">
        <v>1392</v>
      </c>
      <c r="K56" s="6" t="s">
        <v>1553</v>
      </c>
      <c r="L56" s="6" t="s">
        <v>1554</v>
      </c>
      <c r="M56" s="6" t="s">
        <v>1555</v>
      </c>
    </row>
    <row r="57" spans="1:13">
      <c r="A57" s="7" t="s">
        <v>1205</v>
      </c>
      <c r="B57" s="10" t="s">
        <v>1655</v>
      </c>
      <c r="C57" s="7" t="s">
        <v>1205</v>
      </c>
      <c r="D57" s="7" t="s">
        <v>1656</v>
      </c>
      <c r="E57" s="7">
        <v>405</v>
      </c>
      <c r="F57" s="11" t="s">
        <v>433</v>
      </c>
      <c r="G57" s="7" t="s">
        <v>1097</v>
      </c>
      <c r="H57" s="9" t="s">
        <v>1392</v>
      </c>
      <c r="I57" s="9" t="s">
        <v>1392</v>
      </c>
      <c r="J57" s="6" t="s">
        <v>1392</v>
      </c>
      <c r="K57" s="6" t="s">
        <v>1392</v>
      </c>
      <c r="L57" s="6" t="s">
        <v>1392</v>
      </c>
      <c r="M57" s="6" t="s">
        <v>1392</v>
      </c>
    </row>
    <row r="58" spans="1:13">
      <c r="A58" s="7" t="s">
        <v>1097</v>
      </c>
      <c r="B58" s="10" t="s">
        <v>1491</v>
      </c>
      <c r="C58" s="7" t="s">
        <v>1097</v>
      </c>
      <c r="D58" s="7" t="s">
        <v>1656</v>
      </c>
      <c r="E58" s="7">
        <v>974</v>
      </c>
      <c r="F58" s="11" t="s">
        <v>433</v>
      </c>
      <c r="G58" s="7" t="s">
        <v>1097</v>
      </c>
      <c r="H58" s="9" t="s">
        <v>1392</v>
      </c>
      <c r="I58" s="9" t="s">
        <v>1392</v>
      </c>
      <c r="J58" s="6" t="s">
        <v>1392</v>
      </c>
      <c r="K58" s="6" t="s">
        <v>1392</v>
      </c>
      <c r="L58" s="6" t="s">
        <v>1392</v>
      </c>
      <c r="M58" s="6" t="s">
        <v>1392</v>
      </c>
    </row>
    <row r="59" spans="1:13">
      <c r="A59" s="7" t="s">
        <v>455</v>
      </c>
      <c r="B59" s="7" t="s">
        <v>1658</v>
      </c>
      <c r="C59" s="7" t="s">
        <v>455</v>
      </c>
      <c r="D59" s="7" t="s">
        <v>1656</v>
      </c>
      <c r="E59" s="7">
        <v>443</v>
      </c>
      <c r="F59" s="8" t="s">
        <v>441</v>
      </c>
      <c r="G59" s="7" t="s">
        <v>1102</v>
      </c>
      <c r="H59" s="9" t="s">
        <v>1392</v>
      </c>
      <c r="I59" s="9" t="s">
        <v>1392</v>
      </c>
      <c r="J59" s="6" t="s">
        <v>1392</v>
      </c>
      <c r="K59" s="6" t="s">
        <v>1392</v>
      </c>
      <c r="L59" s="6" t="s">
        <v>1392</v>
      </c>
      <c r="M59" s="6" t="s">
        <v>1392</v>
      </c>
    </row>
    <row r="60" spans="1:13">
      <c r="A60" s="7" t="s">
        <v>524</v>
      </c>
      <c r="B60" s="10" t="s">
        <v>1658</v>
      </c>
      <c r="C60" s="7" t="s">
        <v>524</v>
      </c>
      <c r="D60" s="7" t="s">
        <v>1656</v>
      </c>
      <c r="E60" s="7">
        <v>620</v>
      </c>
      <c r="F60" s="11" t="s">
        <v>515</v>
      </c>
      <c r="G60" s="7" t="s">
        <v>1121</v>
      </c>
      <c r="H60" s="9" t="s">
        <v>1392</v>
      </c>
      <c r="I60" s="9" t="s">
        <v>1392</v>
      </c>
      <c r="J60" s="6" t="s">
        <v>1392</v>
      </c>
      <c r="K60" s="6" t="s">
        <v>1392</v>
      </c>
      <c r="L60" s="6" t="s">
        <v>1392</v>
      </c>
      <c r="M60" s="6" t="s">
        <v>1392</v>
      </c>
    </row>
    <row r="61" spans="1:13">
      <c r="A61" s="6" t="s">
        <v>473</v>
      </c>
      <c r="B61" s="10" t="s">
        <v>1658</v>
      </c>
      <c r="C61" s="6" t="s">
        <v>473</v>
      </c>
      <c r="D61" s="7" t="s">
        <v>1656</v>
      </c>
      <c r="E61" s="7">
        <v>490</v>
      </c>
      <c r="F61" s="8" t="s">
        <v>472</v>
      </c>
      <c r="G61" s="7" t="s">
        <v>1108</v>
      </c>
      <c r="H61" s="9" t="s">
        <v>1392</v>
      </c>
      <c r="I61" s="9" t="s">
        <v>1392</v>
      </c>
      <c r="J61" s="6" t="s">
        <v>1392</v>
      </c>
      <c r="K61" s="6" t="s">
        <v>1392</v>
      </c>
      <c r="L61" s="6" t="s">
        <v>1392</v>
      </c>
      <c r="M61" s="6" t="s">
        <v>1392</v>
      </c>
    </row>
    <row r="62" spans="1:13">
      <c r="A62" s="7" t="s">
        <v>519</v>
      </c>
      <c r="B62" s="7" t="s">
        <v>1658</v>
      </c>
      <c r="C62" s="7" t="s">
        <v>519</v>
      </c>
      <c r="D62" s="7" t="s">
        <v>1656</v>
      </c>
      <c r="E62" s="7">
        <v>613</v>
      </c>
      <c r="F62" s="8" t="s">
        <v>515</v>
      </c>
      <c r="G62" s="7" t="s">
        <v>1121</v>
      </c>
      <c r="H62" s="9" t="s">
        <v>1392</v>
      </c>
      <c r="I62" s="9" t="s">
        <v>1392</v>
      </c>
      <c r="J62" s="6" t="s">
        <v>1392</v>
      </c>
      <c r="K62" s="6" t="s">
        <v>1392</v>
      </c>
      <c r="L62" s="6" t="s">
        <v>1392</v>
      </c>
      <c r="M62" s="6" t="s">
        <v>1392</v>
      </c>
    </row>
    <row r="63" spans="1:13">
      <c r="A63" s="7" t="s">
        <v>1206</v>
      </c>
      <c r="B63" s="10" t="s">
        <v>1657</v>
      </c>
      <c r="C63" s="7" t="s">
        <v>1206</v>
      </c>
      <c r="D63" s="7" t="s">
        <v>1656</v>
      </c>
      <c r="E63" s="7">
        <v>286</v>
      </c>
      <c r="F63" s="11" t="s">
        <v>403</v>
      </c>
      <c r="G63" s="7" t="s">
        <v>1085</v>
      </c>
      <c r="H63" s="9" t="s">
        <v>344</v>
      </c>
      <c r="I63" s="9" t="s">
        <v>1392</v>
      </c>
      <c r="J63" s="6" t="s">
        <v>344</v>
      </c>
      <c r="K63" s="6" t="s">
        <v>1392</v>
      </c>
      <c r="L63" s="6" t="s">
        <v>1392</v>
      </c>
      <c r="M63" s="6" t="s">
        <v>1392</v>
      </c>
    </row>
    <row r="64" spans="1:13">
      <c r="A64" s="7" t="s">
        <v>1207</v>
      </c>
      <c r="B64" s="7" t="s">
        <v>1657</v>
      </c>
      <c r="C64" s="7" t="s">
        <v>1207</v>
      </c>
      <c r="D64" s="7" t="s">
        <v>1656</v>
      </c>
      <c r="E64" s="7">
        <v>247</v>
      </c>
      <c r="F64" s="8" t="s">
        <v>403</v>
      </c>
      <c r="G64" s="7" t="s">
        <v>1085</v>
      </c>
      <c r="H64" s="9" t="s">
        <v>1392</v>
      </c>
      <c r="I64" s="9" t="s">
        <v>1392</v>
      </c>
      <c r="J64" s="6" t="s">
        <v>1392</v>
      </c>
      <c r="K64" s="6" t="s">
        <v>1392</v>
      </c>
      <c r="L64" s="6" t="s">
        <v>1392</v>
      </c>
      <c r="M64" s="6" t="s">
        <v>1392</v>
      </c>
    </row>
    <row r="65" spans="1:13">
      <c r="A65" s="7" t="s">
        <v>1208</v>
      </c>
      <c r="B65" s="7" t="s">
        <v>1657</v>
      </c>
      <c r="C65" s="7" t="s">
        <v>1208</v>
      </c>
      <c r="D65" s="7" t="s">
        <v>1656</v>
      </c>
      <c r="E65" s="7">
        <v>260</v>
      </c>
      <c r="F65" s="8" t="s">
        <v>403</v>
      </c>
      <c r="G65" s="7" t="s">
        <v>1085</v>
      </c>
      <c r="H65" s="9" t="s">
        <v>1392</v>
      </c>
      <c r="I65" s="9" t="s">
        <v>1392</v>
      </c>
      <c r="J65" s="6" t="s">
        <v>1392</v>
      </c>
      <c r="K65" s="6" t="s">
        <v>1392</v>
      </c>
      <c r="L65" s="6" t="s">
        <v>1392</v>
      </c>
      <c r="M65" s="6" t="s">
        <v>1392</v>
      </c>
    </row>
    <row r="66" spans="1:13">
      <c r="A66" s="7" t="s">
        <v>17</v>
      </c>
      <c r="B66" s="7" t="s">
        <v>1657</v>
      </c>
      <c r="C66" s="7" t="s">
        <v>17</v>
      </c>
      <c r="D66" s="7" t="s">
        <v>1656</v>
      </c>
      <c r="E66" s="7">
        <v>877</v>
      </c>
      <c r="F66" s="8" t="s">
        <v>364</v>
      </c>
      <c r="G66" s="7" t="s">
        <v>1072</v>
      </c>
      <c r="H66" s="9" t="s">
        <v>1392</v>
      </c>
      <c r="I66" s="9" t="s">
        <v>1236</v>
      </c>
      <c r="J66" s="6" t="s">
        <v>1236</v>
      </c>
      <c r="K66" s="6" t="s">
        <v>1392</v>
      </c>
      <c r="L66" s="6" t="s">
        <v>1392</v>
      </c>
      <c r="M66" s="6" t="s">
        <v>1392</v>
      </c>
    </row>
    <row r="67" spans="1:13">
      <c r="A67" s="7" t="s">
        <v>1209</v>
      </c>
      <c r="B67" s="7" t="s">
        <v>1657</v>
      </c>
      <c r="C67" s="7" t="s">
        <v>1209</v>
      </c>
      <c r="D67" s="7" t="s">
        <v>1656</v>
      </c>
      <c r="E67" s="7">
        <v>824</v>
      </c>
      <c r="F67" s="8" t="s">
        <v>364</v>
      </c>
      <c r="G67" s="7" t="s">
        <v>1072</v>
      </c>
      <c r="H67" s="9" t="s">
        <v>1392</v>
      </c>
      <c r="I67" s="9" t="s">
        <v>1392</v>
      </c>
      <c r="J67" s="6" t="s">
        <v>1392</v>
      </c>
      <c r="K67" s="6" t="s">
        <v>1392</v>
      </c>
      <c r="L67" s="6" t="s">
        <v>1392</v>
      </c>
      <c r="M67" s="6" t="s">
        <v>1392</v>
      </c>
    </row>
    <row r="68" spans="1:13">
      <c r="A68" s="6" t="s">
        <v>370</v>
      </c>
      <c r="B68" s="10" t="s">
        <v>1658</v>
      </c>
      <c r="C68" s="6" t="s">
        <v>370</v>
      </c>
      <c r="D68" s="7" t="s">
        <v>1656</v>
      </c>
      <c r="E68" s="7">
        <v>114</v>
      </c>
      <c r="F68" s="8" t="s">
        <v>364</v>
      </c>
      <c r="G68" s="7" t="s">
        <v>1072</v>
      </c>
      <c r="H68" s="9" t="s">
        <v>1392</v>
      </c>
      <c r="I68" s="9" t="s">
        <v>1392</v>
      </c>
      <c r="J68" s="6" t="s">
        <v>1392</v>
      </c>
      <c r="K68" s="6" t="s">
        <v>1392</v>
      </c>
      <c r="L68" s="6" t="s">
        <v>1392</v>
      </c>
      <c r="M68" s="6" t="s">
        <v>1392</v>
      </c>
    </row>
    <row r="69" spans="1:13">
      <c r="A69" s="7" t="s">
        <v>369</v>
      </c>
      <c r="B69" s="7" t="s">
        <v>1658</v>
      </c>
      <c r="C69" s="7" t="s">
        <v>369</v>
      </c>
      <c r="D69" s="7" t="s">
        <v>1656</v>
      </c>
      <c r="E69" s="7">
        <v>105</v>
      </c>
      <c r="F69" s="8" t="s">
        <v>364</v>
      </c>
      <c r="G69" s="7" t="s">
        <v>1072</v>
      </c>
      <c r="H69" s="9" t="s">
        <v>1392</v>
      </c>
      <c r="I69" s="9" t="s">
        <v>1392</v>
      </c>
      <c r="J69" s="6" t="s">
        <v>1392</v>
      </c>
      <c r="K69" s="6" t="s">
        <v>1392</v>
      </c>
      <c r="L69" s="6" t="s">
        <v>1392</v>
      </c>
      <c r="M69" s="6" t="s">
        <v>1392</v>
      </c>
    </row>
    <row r="70" spans="1:13">
      <c r="A70" s="7" t="s">
        <v>1210</v>
      </c>
      <c r="B70" s="7" t="s">
        <v>1657</v>
      </c>
      <c r="C70" s="7" t="s">
        <v>1210</v>
      </c>
      <c r="D70" s="7" t="s">
        <v>1656</v>
      </c>
      <c r="E70" s="7">
        <v>723</v>
      </c>
      <c r="F70" s="8" t="s">
        <v>410</v>
      </c>
      <c r="G70" s="7" t="s">
        <v>1090</v>
      </c>
      <c r="H70" s="9" t="s">
        <v>1392</v>
      </c>
      <c r="I70" s="9" t="s">
        <v>1392</v>
      </c>
      <c r="J70" s="6" t="s">
        <v>1392</v>
      </c>
      <c r="K70" s="6" t="s">
        <v>1392</v>
      </c>
      <c r="L70" s="6" t="s">
        <v>1392</v>
      </c>
      <c r="M70" s="6" t="s">
        <v>1392</v>
      </c>
    </row>
    <row r="71" spans="1:13">
      <c r="A71" s="7" t="s">
        <v>1211</v>
      </c>
      <c r="B71" s="7" t="s">
        <v>1657</v>
      </c>
      <c r="C71" s="7" t="s">
        <v>1211</v>
      </c>
      <c r="D71" s="7" t="s">
        <v>1656</v>
      </c>
      <c r="E71" s="7">
        <v>821</v>
      </c>
      <c r="F71" s="8" t="s">
        <v>464</v>
      </c>
      <c r="G71" s="7" t="s">
        <v>1106</v>
      </c>
      <c r="H71" s="9" t="s">
        <v>1392</v>
      </c>
      <c r="I71" s="9" t="s">
        <v>1392</v>
      </c>
      <c r="J71" s="6" t="s">
        <v>1392</v>
      </c>
      <c r="K71" s="6" t="s">
        <v>1392</v>
      </c>
      <c r="L71" s="6" t="s">
        <v>1392</v>
      </c>
      <c r="M71" s="6" t="s">
        <v>1392</v>
      </c>
    </row>
    <row r="72" spans="1:13">
      <c r="A72" s="7" t="s">
        <v>1212</v>
      </c>
      <c r="B72" s="10" t="s">
        <v>1657</v>
      </c>
      <c r="C72" s="7" t="s">
        <v>1212</v>
      </c>
      <c r="D72" s="7" t="s">
        <v>1656</v>
      </c>
      <c r="E72" s="7">
        <v>119</v>
      </c>
      <c r="F72" s="11" t="s">
        <v>364</v>
      </c>
      <c r="G72" s="7" t="s">
        <v>1072</v>
      </c>
      <c r="H72" s="9" t="s">
        <v>1392</v>
      </c>
      <c r="I72" s="9" t="s">
        <v>1392</v>
      </c>
      <c r="J72" s="6" t="s">
        <v>1392</v>
      </c>
      <c r="K72" s="6" t="s">
        <v>1392</v>
      </c>
      <c r="L72" s="6" t="s">
        <v>1392</v>
      </c>
      <c r="M72" s="6" t="s">
        <v>1392</v>
      </c>
    </row>
    <row r="73" spans="1:13">
      <c r="A73" s="7" t="s">
        <v>10</v>
      </c>
      <c r="B73" s="10" t="s">
        <v>1655</v>
      </c>
      <c r="C73" s="7" t="s">
        <v>10</v>
      </c>
      <c r="D73" s="7" t="s">
        <v>1656</v>
      </c>
      <c r="E73" s="7">
        <v>776</v>
      </c>
      <c r="F73" s="11" t="s">
        <v>403</v>
      </c>
      <c r="G73" s="7" t="s">
        <v>1085</v>
      </c>
      <c r="H73" s="9" t="s">
        <v>1392</v>
      </c>
      <c r="I73" s="9" t="s">
        <v>1392</v>
      </c>
      <c r="J73" s="6" t="s">
        <v>1392</v>
      </c>
      <c r="K73" s="6" t="s">
        <v>1392</v>
      </c>
      <c r="L73" s="6" t="s">
        <v>1392</v>
      </c>
      <c r="M73" s="6" t="s">
        <v>1392</v>
      </c>
    </row>
    <row r="74" spans="1:13">
      <c r="A74" s="7" t="s">
        <v>1213</v>
      </c>
      <c r="B74" s="7" t="s">
        <v>1657</v>
      </c>
      <c r="C74" s="7" t="s">
        <v>1213</v>
      </c>
      <c r="D74" s="7" t="s">
        <v>1656</v>
      </c>
      <c r="E74" s="7">
        <v>298</v>
      </c>
      <c r="F74" s="8" t="s">
        <v>407</v>
      </c>
      <c r="G74" s="7" t="s">
        <v>1087</v>
      </c>
      <c r="H74" s="9" t="s">
        <v>1392</v>
      </c>
      <c r="I74" s="9" t="s">
        <v>1392</v>
      </c>
      <c r="J74" s="6" t="s">
        <v>1392</v>
      </c>
      <c r="K74" s="6" t="s">
        <v>1392</v>
      </c>
      <c r="L74" s="6" t="s">
        <v>1392</v>
      </c>
      <c r="M74" s="6" t="s">
        <v>1392</v>
      </c>
    </row>
    <row r="75" spans="1:13">
      <c r="A75" s="7" t="s">
        <v>1214</v>
      </c>
      <c r="B75" s="7" t="s">
        <v>1657</v>
      </c>
      <c r="C75" s="7" t="s">
        <v>1214</v>
      </c>
      <c r="D75" s="7" t="s">
        <v>1656</v>
      </c>
      <c r="E75" s="7">
        <v>125</v>
      </c>
      <c r="F75" s="8" t="s">
        <v>364</v>
      </c>
      <c r="G75" s="7" t="s">
        <v>1072</v>
      </c>
      <c r="H75" s="9" t="s">
        <v>1392</v>
      </c>
      <c r="I75" s="9" t="s">
        <v>1392</v>
      </c>
      <c r="J75" s="6" t="s">
        <v>1392</v>
      </c>
      <c r="K75" s="6" t="s">
        <v>1392</v>
      </c>
      <c r="L75" s="6" t="s">
        <v>1392</v>
      </c>
      <c r="M75" s="6" t="s">
        <v>1392</v>
      </c>
    </row>
    <row r="76" spans="1:13">
      <c r="A76" s="7" t="s">
        <v>5</v>
      </c>
      <c r="B76" s="7" t="s">
        <v>1491</v>
      </c>
      <c r="C76" s="7" t="s">
        <v>5</v>
      </c>
      <c r="D76" s="7" t="s">
        <v>1656</v>
      </c>
      <c r="E76" s="7">
        <v>1087</v>
      </c>
      <c r="F76" s="8" t="s">
        <v>4</v>
      </c>
      <c r="G76" s="7" t="s">
        <v>5</v>
      </c>
      <c r="H76" s="9" t="s">
        <v>1392</v>
      </c>
      <c r="I76" s="9" t="s">
        <v>1392</v>
      </c>
      <c r="J76" s="6" t="s">
        <v>1392</v>
      </c>
      <c r="K76" s="6" t="s">
        <v>1392</v>
      </c>
      <c r="L76" s="6" t="s">
        <v>1392</v>
      </c>
      <c r="M76" s="6" t="s">
        <v>1392</v>
      </c>
    </row>
    <row r="77" spans="1:13">
      <c r="A77" s="7" t="s">
        <v>1215</v>
      </c>
      <c r="B77" s="7" t="s">
        <v>1657</v>
      </c>
      <c r="C77" s="7" t="s">
        <v>1215</v>
      </c>
      <c r="D77" s="7" t="s">
        <v>1656</v>
      </c>
      <c r="E77" s="7">
        <v>722</v>
      </c>
      <c r="F77" s="8" t="s">
        <v>400</v>
      </c>
      <c r="G77" s="7" t="s">
        <v>1084</v>
      </c>
      <c r="H77" s="9" t="s">
        <v>1392</v>
      </c>
      <c r="I77" s="9" t="s">
        <v>1392</v>
      </c>
      <c r="J77" s="6" t="s">
        <v>1392</v>
      </c>
      <c r="K77" s="6" t="s">
        <v>1392</v>
      </c>
      <c r="L77" s="6" t="s">
        <v>1392</v>
      </c>
      <c r="M77" s="6" t="s">
        <v>1392</v>
      </c>
    </row>
    <row r="78" spans="1:13">
      <c r="A78" s="7" t="s">
        <v>1216</v>
      </c>
      <c r="B78" s="7" t="s">
        <v>1657</v>
      </c>
      <c r="C78" s="7" t="s">
        <v>1216</v>
      </c>
      <c r="D78" s="7" t="s">
        <v>1656</v>
      </c>
      <c r="E78" s="7">
        <v>137</v>
      </c>
      <c r="F78" s="8" t="s">
        <v>364</v>
      </c>
      <c r="G78" s="7" t="s">
        <v>1072</v>
      </c>
      <c r="H78" s="9" t="s">
        <v>1392</v>
      </c>
      <c r="I78" s="9" t="s">
        <v>1392</v>
      </c>
      <c r="J78" s="6" t="s">
        <v>1392</v>
      </c>
      <c r="K78" s="6" t="s">
        <v>1392</v>
      </c>
      <c r="L78" s="6" t="s">
        <v>1392</v>
      </c>
      <c r="M78" s="6" t="s">
        <v>1392</v>
      </c>
    </row>
    <row r="79" spans="1:13">
      <c r="A79" s="7" t="s">
        <v>154</v>
      </c>
      <c r="B79" s="7" t="s">
        <v>1491</v>
      </c>
      <c r="C79" s="7" t="s">
        <v>154</v>
      </c>
      <c r="D79" s="7" t="s">
        <v>1656</v>
      </c>
      <c r="E79" s="7">
        <v>1001</v>
      </c>
      <c r="F79" s="8" t="s">
        <v>155</v>
      </c>
      <c r="G79" s="7" t="s">
        <v>154</v>
      </c>
      <c r="H79" s="9" t="s">
        <v>1392</v>
      </c>
      <c r="I79" s="9" t="s">
        <v>1392</v>
      </c>
      <c r="J79" s="6" t="s">
        <v>1392</v>
      </c>
      <c r="K79" s="6" t="s">
        <v>1392</v>
      </c>
      <c r="L79" s="6" t="s">
        <v>1392</v>
      </c>
      <c r="M79" s="6" t="s">
        <v>1392</v>
      </c>
    </row>
    <row r="80" spans="1:13">
      <c r="A80" s="7" t="s">
        <v>1217</v>
      </c>
      <c r="B80" s="7" t="s">
        <v>1655</v>
      </c>
      <c r="C80" s="7" t="s">
        <v>1217</v>
      </c>
      <c r="D80" s="7" t="s">
        <v>1656</v>
      </c>
      <c r="E80" s="7">
        <v>418</v>
      </c>
      <c r="F80" s="8" t="s">
        <v>441</v>
      </c>
      <c r="G80" s="7" t="s">
        <v>1102</v>
      </c>
      <c r="H80" s="9" t="s">
        <v>1392</v>
      </c>
      <c r="I80" s="9" t="s">
        <v>1392</v>
      </c>
      <c r="J80" s="6" t="s">
        <v>1392</v>
      </c>
      <c r="K80" s="6" t="s">
        <v>1392</v>
      </c>
      <c r="L80" s="6" t="s">
        <v>1392</v>
      </c>
      <c r="M80" s="6" t="s">
        <v>1392</v>
      </c>
    </row>
    <row r="81" spans="1:13">
      <c r="A81" s="7" t="s">
        <v>150</v>
      </c>
      <c r="B81" s="7" t="s">
        <v>1491</v>
      </c>
      <c r="C81" s="7" t="s">
        <v>150</v>
      </c>
      <c r="D81" s="7" t="s">
        <v>1656</v>
      </c>
      <c r="E81" s="7">
        <v>999</v>
      </c>
      <c r="F81" s="8" t="s">
        <v>151</v>
      </c>
      <c r="G81" s="7" t="s">
        <v>150</v>
      </c>
      <c r="H81" s="9" t="s">
        <v>1392</v>
      </c>
      <c r="I81" s="9" t="s">
        <v>1392</v>
      </c>
      <c r="J81" s="6" t="s">
        <v>1392</v>
      </c>
      <c r="K81" s="6" t="s">
        <v>1392</v>
      </c>
      <c r="L81" s="6" t="s">
        <v>1392</v>
      </c>
      <c r="M81" s="6" t="s">
        <v>1392</v>
      </c>
    </row>
    <row r="82" spans="1:13">
      <c r="A82" s="7" t="s">
        <v>414</v>
      </c>
      <c r="B82" s="7" t="s">
        <v>1658</v>
      </c>
      <c r="C82" s="7" t="s">
        <v>414</v>
      </c>
      <c r="D82" s="7" t="s">
        <v>1656</v>
      </c>
      <c r="E82" s="7">
        <v>342</v>
      </c>
      <c r="F82" s="8" t="s">
        <v>413</v>
      </c>
      <c r="G82" s="7" t="s">
        <v>1091</v>
      </c>
      <c r="H82" s="9" t="s">
        <v>1392</v>
      </c>
      <c r="I82" s="9" t="s">
        <v>1392</v>
      </c>
      <c r="J82" s="6" t="s">
        <v>1392</v>
      </c>
      <c r="K82" s="6" t="s">
        <v>1392</v>
      </c>
      <c r="L82" s="6" t="s">
        <v>1392</v>
      </c>
      <c r="M82" s="6" t="s">
        <v>1392</v>
      </c>
    </row>
    <row r="83" spans="1:13">
      <c r="A83" s="7" t="s">
        <v>1218</v>
      </c>
      <c r="B83" s="7" t="s">
        <v>1657</v>
      </c>
      <c r="C83" s="7" t="s">
        <v>1218</v>
      </c>
      <c r="D83" s="7" t="s">
        <v>1656</v>
      </c>
      <c r="E83" s="7">
        <v>584</v>
      </c>
      <c r="F83" s="8" t="s">
        <v>500</v>
      </c>
      <c r="G83" s="7" t="s">
        <v>1116</v>
      </c>
      <c r="H83" s="9" t="s">
        <v>344</v>
      </c>
      <c r="I83" s="9" t="s">
        <v>1392</v>
      </c>
      <c r="J83" s="6" t="s">
        <v>344</v>
      </c>
      <c r="K83" s="6" t="s">
        <v>1392</v>
      </c>
      <c r="L83" s="6" t="s">
        <v>1392</v>
      </c>
      <c r="M83" s="6" t="s">
        <v>1392</v>
      </c>
    </row>
    <row r="84" spans="1:13">
      <c r="A84" s="7" t="s">
        <v>1219</v>
      </c>
      <c r="B84" s="7" t="s">
        <v>1657</v>
      </c>
      <c r="C84" s="7" t="s">
        <v>1219</v>
      </c>
      <c r="D84" s="7" t="s">
        <v>1656</v>
      </c>
      <c r="E84" s="7">
        <v>782</v>
      </c>
      <c r="F84" s="8" t="s">
        <v>557</v>
      </c>
      <c r="G84" s="7" t="s">
        <v>1132</v>
      </c>
      <c r="H84" s="9" t="s">
        <v>1392</v>
      </c>
      <c r="I84" s="9" t="s">
        <v>1392</v>
      </c>
      <c r="J84" s="6" t="s">
        <v>1392</v>
      </c>
      <c r="K84" s="6" t="s">
        <v>1392</v>
      </c>
      <c r="L84" s="6" t="s">
        <v>1392</v>
      </c>
      <c r="M84" s="6" t="s">
        <v>1392</v>
      </c>
    </row>
    <row r="85" spans="1:13">
      <c r="A85" s="7" t="s">
        <v>1220</v>
      </c>
      <c r="B85" s="7" t="s">
        <v>1655</v>
      </c>
      <c r="C85" s="7" t="s">
        <v>1220</v>
      </c>
      <c r="D85" s="7" t="s">
        <v>1656</v>
      </c>
      <c r="E85" s="7">
        <v>689</v>
      </c>
      <c r="F85" s="8" t="s">
        <v>552</v>
      </c>
      <c r="G85" s="7" t="s">
        <v>1128</v>
      </c>
      <c r="H85" s="9" t="s">
        <v>1392</v>
      </c>
      <c r="I85" s="9" t="s">
        <v>1392</v>
      </c>
      <c r="J85" s="6" t="s">
        <v>1392</v>
      </c>
      <c r="K85" s="6" t="s">
        <v>1392</v>
      </c>
      <c r="L85" s="6" t="s">
        <v>1392</v>
      </c>
      <c r="M85" s="6" t="s">
        <v>1392</v>
      </c>
    </row>
    <row r="86" spans="1:13">
      <c r="A86" s="7" t="s">
        <v>537</v>
      </c>
      <c r="B86" s="7" t="s">
        <v>1658</v>
      </c>
      <c r="C86" s="7" t="s">
        <v>537</v>
      </c>
      <c r="D86" s="7" t="s">
        <v>1656</v>
      </c>
      <c r="E86" s="7">
        <v>633</v>
      </c>
      <c r="F86" s="8" t="s">
        <v>532</v>
      </c>
      <c r="G86" s="7" t="s">
        <v>1124</v>
      </c>
      <c r="H86" s="9" t="s">
        <v>1392</v>
      </c>
      <c r="I86" s="9" t="s">
        <v>1392</v>
      </c>
      <c r="J86" s="6" t="s">
        <v>1392</v>
      </c>
      <c r="K86" s="6" t="s">
        <v>1392</v>
      </c>
      <c r="L86" s="6" t="s">
        <v>1392</v>
      </c>
      <c r="M86" s="6" t="s">
        <v>1392</v>
      </c>
    </row>
    <row r="87" spans="1:13">
      <c r="A87" s="7" t="s">
        <v>1221</v>
      </c>
      <c r="B87" s="7" t="s">
        <v>1655</v>
      </c>
      <c r="C87" s="7" t="s">
        <v>1221</v>
      </c>
      <c r="D87" s="7" t="s">
        <v>1656</v>
      </c>
      <c r="E87" s="7">
        <v>686</v>
      </c>
      <c r="F87" s="8" t="s">
        <v>545</v>
      </c>
      <c r="G87" s="7" t="s">
        <v>1127</v>
      </c>
      <c r="H87" s="9" t="s">
        <v>1392</v>
      </c>
      <c r="I87" s="9" t="s">
        <v>1392</v>
      </c>
      <c r="J87" s="6" t="s">
        <v>1392</v>
      </c>
      <c r="K87" s="6" t="s">
        <v>1392</v>
      </c>
      <c r="L87" s="6" t="s">
        <v>1392</v>
      </c>
      <c r="M87" s="6" t="s">
        <v>1392</v>
      </c>
    </row>
    <row r="88" spans="1:13">
      <c r="A88" s="7" t="s">
        <v>1222</v>
      </c>
      <c r="B88" s="7" t="s">
        <v>1655</v>
      </c>
      <c r="C88" s="7" t="s">
        <v>1222</v>
      </c>
      <c r="D88" s="7" t="s">
        <v>1656</v>
      </c>
      <c r="E88" s="7">
        <v>227</v>
      </c>
      <c r="F88" s="8" t="s">
        <v>400</v>
      </c>
      <c r="G88" s="7" t="s">
        <v>1084</v>
      </c>
      <c r="H88" s="9" t="s">
        <v>1392</v>
      </c>
      <c r="I88" s="9" t="s">
        <v>1392</v>
      </c>
      <c r="J88" s="6" t="s">
        <v>1392</v>
      </c>
      <c r="K88" s="6" t="s">
        <v>1392</v>
      </c>
      <c r="L88" s="6" t="s">
        <v>1392</v>
      </c>
      <c r="M88" s="6" t="s">
        <v>1392</v>
      </c>
    </row>
    <row r="89" spans="1:13">
      <c r="A89" s="7" t="s">
        <v>526</v>
      </c>
      <c r="B89" s="10" t="s">
        <v>1658</v>
      </c>
      <c r="C89" s="7" t="s">
        <v>526</v>
      </c>
      <c r="D89" s="7" t="s">
        <v>1656</v>
      </c>
      <c r="E89" s="7">
        <v>622</v>
      </c>
      <c r="F89" s="11" t="s">
        <v>515</v>
      </c>
      <c r="G89" s="7" t="s">
        <v>1121</v>
      </c>
      <c r="H89" s="9" t="s">
        <v>1392</v>
      </c>
      <c r="I89" s="9" t="s">
        <v>1392</v>
      </c>
      <c r="J89" s="6" t="s">
        <v>1392</v>
      </c>
      <c r="K89" s="6" t="s">
        <v>1392</v>
      </c>
      <c r="L89" s="6" t="s">
        <v>1392</v>
      </c>
      <c r="M89" s="6" t="s">
        <v>1392</v>
      </c>
    </row>
    <row r="90" spans="1:13">
      <c r="A90" s="7" t="s">
        <v>475</v>
      </c>
      <c r="B90" s="7" t="s">
        <v>1658</v>
      </c>
      <c r="C90" s="7" t="s">
        <v>475</v>
      </c>
      <c r="D90" s="7" t="s">
        <v>1656</v>
      </c>
      <c r="E90" s="7">
        <v>492</v>
      </c>
      <c r="F90" s="8" t="s">
        <v>472</v>
      </c>
      <c r="G90" s="7" t="s">
        <v>1108</v>
      </c>
      <c r="H90" s="9" t="s">
        <v>1392</v>
      </c>
      <c r="I90" s="9" t="s">
        <v>1392</v>
      </c>
      <c r="J90" s="6" t="s">
        <v>1392</v>
      </c>
      <c r="K90" s="6" t="s">
        <v>1392</v>
      </c>
      <c r="L90" s="6" t="s">
        <v>1392</v>
      </c>
      <c r="M90" s="6" t="s">
        <v>1392</v>
      </c>
    </row>
    <row r="91" spans="1:13">
      <c r="A91" s="7" t="s">
        <v>86</v>
      </c>
      <c r="B91" s="7" t="s">
        <v>1491</v>
      </c>
      <c r="C91" s="7" t="s">
        <v>86</v>
      </c>
      <c r="D91" s="7" t="s">
        <v>1656</v>
      </c>
      <c r="E91" s="7">
        <v>947</v>
      </c>
      <c r="F91" s="8" t="s">
        <v>87</v>
      </c>
      <c r="G91" s="7" t="s">
        <v>86</v>
      </c>
      <c r="H91" s="9" t="s">
        <v>1392</v>
      </c>
      <c r="I91" s="9" t="s">
        <v>1392</v>
      </c>
      <c r="J91" s="6" t="s">
        <v>1392</v>
      </c>
      <c r="K91" s="6" t="s">
        <v>1392</v>
      </c>
      <c r="L91" s="6" t="s">
        <v>1392</v>
      </c>
      <c r="M91" s="6" t="s">
        <v>1392</v>
      </c>
    </row>
    <row r="92" spans="1:13">
      <c r="A92" s="7" t="s">
        <v>1223</v>
      </c>
      <c r="B92" s="10" t="s">
        <v>1655</v>
      </c>
      <c r="C92" s="7" t="s">
        <v>1223</v>
      </c>
      <c r="D92" s="7" t="s">
        <v>1656</v>
      </c>
      <c r="E92" s="7">
        <v>678</v>
      </c>
      <c r="F92" s="11" t="s">
        <v>545</v>
      </c>
      <c r="G92" s="7" t="s">
        <v>1127</v>
      </c>
      <c r="H92" s="9" t="s">
        <v>1392</v>
      </c>
      <c r="I92" s="9" t="s">
        <v>1392</v>
      </c>
      <c r="J92" s="6" t="s">
        <v>1392</v>
      </c>
      <c r="K92" s="6" t="s">
        <v>1392</v>
      </c>
      <c r="L92" s="6" t="s">
        <v>1392</v>
      </c>
      <c r="M92" s="6" t="s">
        <v>1392</v>
      </c>
    </row>
    <row r="93" spans="1:13">
      <c r="A93" s="7" t="s">
        <v>1224</v>
      </c>
      <c r="B93" s="7" t="s">
        <v>1657</v>
      </c>
      <c r="C93" s="7" t="s">
        <v>1224</v>
      </c>
      <c r="D93" s="7" t="s">
        <v>1656</v>
      </c>
      <c r="E93" s="7">
        <v>274</v>
      </c>
      <c r="F93" s="8" t="s">
        <v>403</v>
      </c>
      <c r="G93" s="7" t="s">
        <v>1085</v>
      </c>
      <c r="H93" s="9" t="s">
        <v>1392</v>
      </c>
      <c r="I93" s="9" t="s">
        <v>1392</v>
      </c>
      <c r="J93" s="6" t="s">
        <v>1392</v>
      </c>
      <c r="K93" s="6" t="s">
        <v>1392</v>
      </c>
      <c r="L93" s="6" t="s">
        <v>1392</v>
      </c>
      <c r="M93" s="6" t="s">
        <v>1392</v>
      </c>
    </row>
    <row r="94" spans="1:13">
      <c r="A94" s="7" t="s">
        <v>1225</v>
      </c>
      <c r="B94" s="7" t="s">
        <v>1655</v>
      </c>
      <c r="C94" s="7" t="s">
        <v>1225</v>
      </c>
      <c r="D94" s="7" t="s">
        <v>1656</v>
      </c>
      <c r="E94" s="7">
        <v>534</v>
      </c>
      <c r="F94" s="8" t="s">
        <v>491</v>
      </c>
      <c r="G94" s="7" t="s">
        <v>1114</v>
      </c>
      <c r="H94" s="9" t="s">
        <v>1392</v>
      </c>
      <c r="I94" s="9" t="s">
        <v>1392</v>
      </c>
      <c r="J94" s="6" t="s">
        <v>1392</v>
      </c>
      <c r="K94" s="6" t="s">
        <v>1392</v>
      </c>
      <c r="L94" s="6" t="s">
        <v>1392</v>
      </c>
      <c r="M94" s="6" t="s">
        <v>1392</v>
      </c>
    </row>
    <row r="95" spans="1:13">
      <c r="A95" s="7" t="s">
        <v>1226</v>
      </c>
      <c r="B95" s="7" t="s">
        <v>1657</v>
      </c>
      <c r="C95" s="7" t="s">
        <v>1226</v>
      </c>
      <c r="D95" s="7" t="s">
        <v>1656</v>
      </c>
      <c r="E95" s="7">
        <v>739</v>
      </c>
      <c r="F95" s="8" t="s">
        <v>500</v>
      </c>
      <c r="G95" s="7" t="s">
        <v>1116</v>
      </c>
      <c r="H95" s="9" t="s">
        <v>1392</v>
      </c>
      <c r="I95" s="9" t="s">
        <v>1392</v>
      </c>
      <c r="J95" s="6" t="s">
        <v>1392</v>
      </c>
      <c r="K95" s="6" t="s">
        <v>1392</v>
      </c>
      <c r="L95" s="6" t="s">
        <v>1392</v>
      </c>
      <c r="M95" s="6" t="s">
        <v>1392</v>
      </c>
    </row>
    <row r="96" spans="1:13">
      <c r="A96" s="7" t="s">
        <v>1227</v>
      </c>
      <c r="B96" s="7" t="s">
        <v>1657</v>
      </c>
      <c r="C96" s="7" t="s">
        <v>1227</v>
      </c>
      <c r="D96" s="7" t="s">
        <v>1656</v>
      </c>
      <c r="E96" s="7">
        <v>530</v>
      </c>
      <c r="F96" s="8" t="s">
        <v>491</v>
      </c>
      <c r="G96" s="7" t="s">
        <v>1114</v>
      </c>
      <c r="H96" s="9" t="s">
        <v>1392</v>
      </c>
      <c r="I96" s="9" t="s">
        <v>1392</v>
      </c>
      <c r="J96" s="6" t="s">
        <v>1392</v>
      </c>
      <c r="K96" s="6" t="s">
        <v>1392</v>
      </c>
      <c r="L96" s="6" t="s">
        <v>1392</v>
      </c>
      <c r="M96" s="6" t="s">
        <v>1392</v>
      </c>
    </row>
    <row r="97" spans="1:13">
      <c r="A97" s="7" t="s">
        <v>1228</v>
      </c>
      <c r="B97" s="7" t="s">
        <v>1655</v>
      </c>
      <c r="C97" s="7" t="s">
        <v>1228</v>
      </c>
      <c r="D97" s="7" t="s">
        <v>1656</v>
      </c>
      <c r="E97" s="7">
        <v>166</v>
      </c>
      <c r="F97" s="8" t="s">
        <v>372</v>
      </c>
      <c r="G97" s="7" t="s">
        <v>1073</v>
      </c>
      <c r="H97" s="9" t="s">
        <v>345</v>
      </c>
      <c r="I97" s="9" t="s">
        <v>1392</v>
      </c>
      <c r="J97" s="6" t="s">
        <v>345</v>
      </c>
      <c r="K97" s="6" t="s">
        <v>1392</v>
      </c>
      <c r="L97" s="6" t="s">
        <v>1392</v>
      </c>
      <c r="M97" s="6" t="s">
        <v>1392</v>
      </c>
    </row>
    <row r="98" spans="1:13">
      <c r="A98" s="7" t="s">
        <v>172</v>
      </c>
      <c r="B98" s="7" t="s">
        <v>1491</v>
      </c>
      <c r="C98" s="7" t="s">
        <v>172</v>
      </c>
      <c r="D98" s="7" t="s">
        <v>1656</v>
      </c>
      <c r="E98" s="7">
        <v>1011</v>
      </c>
      <c r="F98" s="8" t="s">
        <v>173</v>
      </c>
      <c r="G98" s="7" t="s">
        <v>172</v>
      </c>
      <c r="H98" s="9" t="s">
        <v>1392</v>
      </c>
      <c r="I98" s="9" t="s">
        <v>1392</v>
      </c>
      <c r="J98" s="6" t="s">
        <v>1392</v>
      </c>
      <c r="K98" s="6" t="s">
        <v>1392</v>
      </c>
      <c r="L98" s="6" t="s">
        <v>1392</v>
      </c>
      <c r="M98" s="6" t="s">
        <v>1392</v>
      </c>
    </row>
    <row r="99" spans="1:13">
      <c r="A99" s="6" t="s">
        <v>1229</v>
      </c>
      <c r="B99" s="10" t="s">
        <v>1655</v>
      </c>
      <c r="C99" s="6" t="s">
        <v>1229</v>
      </c>
      <c r="D99" s="7" t="s">
        <v>1656</v>
      </c>
      <c r="E99" s="7">
        <v>463</v>
      </c>
      <c r="F99" s="8" t="s">
        <v>462</v>
      </c>
      <c r="G99" s="7" t="s">
        <v>1105</v>
      </c>
      <c r="H99" s="9" t="s">
        <v>1392</v>
      </c>
      <c r="I99" s="9" t="s">
        <v>1392</v>
      </c>
      <c r="J99" s="6" t="s">
        <v>1392</v>
      </c>
      <c r="K99" s="6" t="s">
        <v>1392</v>
      </c>
      <c r="L99" s="6" t="s">
        <v>1392</v>
      </c>
      <c r="M99" s="6" t="s">
        <v>1392</v>
      </c>
    </row>
    <row r="100" spans="1:13">
      <c r="A100" s="7" t="s">
        <v>1230</v>
      </c>
      <c r="B100" s="7" t="s">
        <v>1657</v>
      </c>
      <c r="C100" s="7" t="s">
        <v>1230</v>
      </c>
      <c r="D100" s="7" t="s">
        <v>1656</v>
      </c>
      <c r="E100" s="7">
        <v>775</v>
      </c>
      <c r="F100" s="8" t="s">
        <v>541</v>
      </c>
      <c r="G100" s="7" t="s">
        <v>1126</v>
      </c>
      <c r="H100" s="9" t="s">
        <v>1392</v>
      </c>
      <c r="I100" s="9" t="s">
        <v>1392</v>
      </c>
      <c r="J100" s="6" t="s">
        <v>1392</v>
      </c>
      <c r="K100" s="6" t="s">
        <v>1392</v>
      </c>
      <c r="L100" s="6" t="s">
        <v>1392</v>
      </c>
      <c r="M100" s="6" t="s">
        <v>1392</v>
      </c>
    </row>
    <row r="101" spans="1:13">
      <c r="A101" s="7" t="s">
        <v>1231</v>
      </c>
      <c r="B101" s="7" t="s">
        <v>1655</v>
      </c>
      <c r="C101" s="7" t="s">
        <v>1231</v>
      </c>
      <c r="D101" s="7" t="s">
        <v>1656</v>
      </c>
      <c r="E101" s="7">
        <v>512</v>
      </c>
      <c r="F101" s="8" t="s">
        <v>489</v>
      </c>
      <c r="G101" s="7" t="s">
        <v>1113</v>
      </c>
      <c r="H101" s="9" t="s">
        <v>1392</v>
      </c>
      <c r="I101" s="9" t="s">
        <v>1392</v>
      </c>
      <c r="J101" s="6" t="s">
        <v>1392</v>
      </c>
      <c r="K101" s="6" t="s">
        <v>1392</v>
      </c>
      <c r="L101" s="6" t="s">
        <v>1392</v>
      </c>
      <c r="M101" s="6" t="s">
        <v>1392</v>
      </c>
    </row>
    <row r="102" spans="1:13">
      <c r="A102" s="7" t="s">
        <v>1113</v>
      </c>
      <c r="B102" s="7" t="s">
        <v>1491</v>
      </c>
      <c r="C102" s="7" t="s">
        <v>1113</v>
      </c>
      <c r="D102" s="7" t="s">
        <v>1656</v>
      </c>
      <c r="E102" s="7">
        <v>1027</v>
      </c>
      <c r="F102" s="8" t="s">
        <v>489</v>
      </c>
      <c r="G102" s="7" t="s">
        <v>1113</v>
      </c>
      <c r="H102" s="9" t="s">
        <v>1392</v>
      </c>
      <c r="I102" s="9" t="s">
        <v>1392</v>
      </c>
      <c r="J102" s="6" t="s">
        <v>1392</v>
      </c>
      <c r="K102" s="6" t="s">
        <v>1392</v>
      </c>
      <c r="L102" s="6" t="s">
        <v>1392</v>
      </c>
      <c r="M102" s="6" t="s">
        <v>1392</v>
      </c>
    </row>
    <row r="103" spans="1:13">
      <c r="A103" s="7" t="s">
        <v>1232</v>
      </c>
      <c r="B103" s="7" t="s">
        <v>1657</v>
      </c>
      <c r="C103" s="7" t="s">
        <v>1232</v>
      </c>
      <c r="D103" s="7" t="s">
        <v>1656</v>
      </c>
      <c r="E103" s="7">
        <v>464</v>
      </c>
      <c r="F103" s="8" t="s">
        <v>464</v>
      </c>
      <c r="G103" s="7" t="s">
        <v>1106</v>
      </c>
      <c r="H103" s="9" t="s">
        <v>1392</v>
      </c>
      <c r="I103" s="9" t="s">
        <v>1392</v>
      </c>
      <c r="J103" s="6" t="s">
        <v>1392</v>
      </c>
      <c r="K103" s="6" t="s">
        <v>1392</v>
      </c>
      <c r="L103" s="6" t="s">
        <v>1392</v>
      </c>
      <c r="M103" s="6" t="s">
        <v>1392</v>
      </c>
    </row>
    <row r="104" spans="1:13">
      <c r="A104" s="7" t="s">
        <v>16</v>
      </c>
      <c r="B104" s="7" t="s">
        <v>1491</v>
      </c>
      <c r="C104" s="7" t="s">
        <v>16</v>
      </c>
      <c r="D104" s="7" t="s">
        <v>1656</v>
      </c>
      <c r="E104" s="7">
        <v>964</v>
      </c>
      <c r="F104" s="8" t="s">
        <v>15</v>
      </c>
      <c r="G104" s="7" t="s">
        <v>16</v>
      </c>
      <c r="H104" s="9" t="s">
        <v>1392</v>
      </c>
      <c r="I104" s="9" t="s">
        <v>1392</v>
      </c>
      <c r="J104" s="6" t="s">
        <v>1392</v>
      </c>
      <c r="K104" s="6" t="s">
        <v>1392</v>
      </c>
      <c r="L104" s="6" t="s">
        <v>1392</v>
      </c>
      <c r="M104" s="6" t="s">
        <v>1392</v>
      </c>
    </row>
    <row r="105" spans="1:13">
      <c r="A105" s="7" t="s">
        <v>1233</v>
      </c>
      <c r="B105" s="7" t="s">
        <v>1657</v>
      </c>
      <c r="C105" s="7" t="s">
        <v>1233</v>
      </c>
      <c r="D105" s="7" t="s">
        <v>1656</v>
      </c>
      <c r="E105" s="7">
        <v>718</v>
      </c>
      <c r="F105" s="8" t="s">
        <v>364</v>
      </c>
      <c r="G105" s="7" t="s">
        <v>1072</v>
      </c>
      <c r="H105" s="9" t="s">
        <v>1392</v>
      </c>
      <c r="I105" s="9" t="s">
        <v>1392</v>
      </c>
      <c r="J105" s="6" t="s">
        <v>1392</v>
      </c>
      <c r="K105" s="6" t="s">
        <v>1392</v>
      </c>
      <c r="L105" s="6" t="s">
        <v>1392</v>
      </c>
      <c r="M105" s="6" t="s">
        <v>1392</v>
      </c>
    </row>
    <row r="106" spans="1:13">
      <c r="A106" s="7" t="s">
        <v>20</v>
      </c>
      <c r="B106" s="7" t="s">
        <v>1657</v>
      </c>
      <c r="C106" s="7" t="s">
        <v>20</v>
      </c>
      <c r="D106" s="7" t="s">
        <v>1656</v>
      </c>
      <c r="E106" s="7">
        <v>881</v>
      </c>
      <c r="F106" s="8" t="s">
        <v>383</v>
      </c>
      <c r="G106" s="7" t="s">
        <v>1076</v>
      </c>
      <c r="H106" s="9" t="s">
        <v>1392</v>
      </c>
      <c r="I106" s="9" t="s">
        <v>1236</v>
      </c>
      <c r="J106" s="6" t="s">
        <v>1236</v>
      </c>
      <c r="K106" s="6" t="s">
        <v>1392</v>
      </c>
      <c r="L106" s="6" t="s">
        <v>1392</v>
      </c>
      <c r="M106" s="6" t="s">
        <v>1392</v>
      </c>
    </row>
    <row r="107" spans="1:13">
      <c r="A107" s="7" t="s">
        <v>1234</v>
      </c>
      <c r="B107" s="7" t="s">
        <v>1657</v>
      </c>
      <c r="C107" s="7" t="s">
        <v>1234</v>
      </c>
      <c r="D107" s="7" t="s">
        <v>1656</v>
      </c>
      <c r="E107" s="7">
        <v>812</v>
      </c>
      <c r="F107" s="8" t="s">
        <v>553</v>
      </c>
      <c r="G107" s="7" t="s">
        <v>1129</v>
      </c>
      <c r="H107" s="9" t="s">
        <v>1392</v>
      </c>
      <c r="I107" s="9" t="s">
        <v>1392</v>
      </c>
      <c r="J107" s="6" t="s">
        <v>1392</v>
      </c>
      <c r="K107" s="6" t="s">
        <v>1392</v>
      </c>
      <c r="L107" s="6" t="s">
        <v>1392</v>
      </c>
      <c r="M107" s="6" t="s">
        <v>1392</v>
      </c>
    </row>
    <row r="108" spans="1:13">
      <c r="A108" s="7" t="s">
        <v>19</v>
      </c>
      <c r="B108" s="7" t="s">
        <v>1657</v>
      </c>
      <c r="C108" s="7" t="s">
        <v>19</v>
      </c>
      <c r="D108" s="7" t="s">
        <v>1656</v>
      </c>
      <c r="E108" s="7">
        <v>879</v>
      </c>
      <c r="F108" s="8" t="s">
        <v>361</v>
      </c>
      <c r="G108" s="7" t="s">
        <v>1070</v>
      </c>
      <c r="H108" s="9" t="s">
        <v>1392</v>
      </c>
      <c r="I108" s="9" t="s">
        <v>1236</v>
      </c>
      <c r="J108" s="6" t="s">
        <v>1236</v>
      </c>
      <c r="K108" s="6" t="s">
        <v>1392</v>
      </c>
      <c r="L108" s="6" t="s">
        <v>1392</v>
      </c>
      <c r="M108" s="6" t="s">
        <v>1392</v>
      </c>
    </row>
    <row r="109" spans="1:13">
      <c r="A109" s="7" t="s">
        <v>1235</v>
      </c>
      <c r="B109" s="7" t="s">
        <v>1657</v>
      </c>
      <c r="C109" s="7" t="s">
        <v>1235</v>
      </c>
      <c r="D109" s="7" t="s">
        <v>1656</v>
      </c>
      <c r="E109" s="7">
        <v>853</v>
      </c>
      <c r="F109" s="8" t="s">
        <v>553</v>
      </c>
      <c r="G109" s="7" t="s">
        <v>1129</v>
      </c>
      <c r="H109" s="9" t="s">
        <v>1392</v>
      </c>
      <c r="I109" s="9" t="s">
        <v>1236</v>
      </c>
      <c r="J109" s="6" t="s">
        <v>1236</v>
      </c>
      <c r="K109" s="6" t="s">
        <v>1392</v>
      </c>
      <c r="L109" s="6" t="s">
        <v>1392</v>
      </c>
      <c r="M109" s="6" t="s">
        <v>1392</v>
      </c>
    </row>
    <row r="110" spans="1:13">
      <c r="A110" s="7" t="s">
        <v>1237</v>
      </c>
      <c r="B110" s="7" t="s">
        <v>1657</v>
      </c>
      <c r="C110" s="7" t="s">
        <v>1237</v>
      </c>
      <c r="D110" s="7" t="s">
        <v>1656</v>
      </c>
      <c r="E110" s="7">
        <v>747</v>
      </c>
      <c r="F110" s="8" t="s">
        <v>4</v>
      </c>
      <c r="G110" s="7" t="s">
        <v>5</v>
      </c>
      <c r="H110" s="9" t="s">
        <v>1392</v>
      </c>
      <c r="I110" s="9" t="s">
        <v>1392</v>
      </c>
      <c r="J110" s="6" t="s">
        <v>1392</v>
      </c>
      <c r="K110" s="6" t="s">
        <v>1392</v>
      </c>
      <c r="L110" s="6" t="s">
        <v>1392</v>
      </c>
      <c r="M110" s="6" t="s">
        <v>1392</v>
      </c>
    </row>
    <row r="111" spans="1:13">
      <c r="A111" s="7" t="s">
        <v>1641</v>
      </c>
      <c r="B111" s="7" t="s">
        <v>1660</v>
      </c>
      <c r="C111" s="7" t="s">
        <v>1237</v>
      </c>
      <c r="D111" s="7" t="s">
        <v>1656</v>
      </c>
      <c r="E111" s="7">
        <v>748</v>
      </c>
      <c r="F111" s="8" t="s">
        <v>1392</v>
      </c>
      <c r="G111" s="7" t="s">
        <v>1392</v>
      </c>
      <c r="H111" s="9" t="s">
        <v>1392</v>
      </c>
      <c r="I111" s="9" t="s">
        <v>1392</v>
      </c>
      <c r="J111" s="6" t="s">
        <v>1392</v>
      </c>
      <c r="K111" s="6" t="s">
        <v>1392</v>
      </c>
      <c r="L111" s="6" t="s">
        <v>1392</v>
      </c>
      <c r="M111" s="6" t="s">
        <v>1392</v>
      </c>
    </row>
    <row r="112" spans="1:13">
      <c r="A112" s="7" t="s">
        <v>1238</v>
      </c>
      <c r="B112" s="7" t="s">
        <v>1655</v>
      </c>
      <c r="C112" s="7" t="s">
        <v>1238</v>
      </c>
      <c r="D112" s="7" t="s">
        <v>1656</v>
      </c>
      <c r="E112" s="7">
        <v>556</v>
      </c>
      <c r="F112" s="8" t="s">
        <v>500</v>
      </c>
      <c r="G112" s="7" t="s">
        <v>1116</v>
      </c>
      <c r="H112" s="9" t="s">
        <v>1392</v>
      </c>
      <c r="I112" s="9" t="s">
        <v>1392</v>
      </c>
      <c r="J112" s="6" t="s">
        <v>1392</v>
      </c>
      <c r="K112" s="6" t="s">
        <v>1556</v>
      </c>
      <c r="L112" s="6" t="s">
        <v>1565</v>
      </c>
      <c r="M112" s="6" t="s">
        <v>1564</v>
      </c>
    </row>
    <row r="113" spans="1:13">
      <c r="A113" s="7" t="s">
        <v>1116</v>
      </c>
      <c r="B113" s="7" t="s">
        <v>1491</v>
      </c>
      <c r="C113" s="7" t="s">
        <v>1116</v>
      </c>
      <c r="D113" s="7" t="s">
        <v>1656</v>
      </c>
      <c r="E113" s="7">
        <v>1030</v>
      </c>
      <c r="F113" s="8" t="s">
        <v>500</v>
      </c>
      <c r="G113" s="7" t="s">
        <v>1116</v>
      </c>
      <c r="H113" s="9" t="s">
        <v>1392</v>
      </c>
      <c r="I113" s="9" t="s">
        <v>1392</v>
      </c>
      <c r="J113" s="6" t="s">
        <v>1392</v>
      </c>
      <c r="K113" s="6" t="s">
        <v>1392</v>
      </c>
      <c r="L113" s="6" t="s">
        <v>1392</v>
      </c>
      <c r="M113" s="6" t="s">
        <v>1392</v>
      </c>
    </row>
    <row r="114" spans="1:13">
      <c r="A114" s="7" t="s">
        <v>1492</v>
      </c>
      <c r="B114" s="7" t="s">
        <v>1670</v>
      </c>
      <c r="C114" s="7" t="s">
        <v>1492</v>
      </c>
      <c r="D114" s="7" t="s">
        <v>1656</v>
      </c>
      <c r="E114" s="7">
        <v>1097</v>
      </c>
      <c r="F114" s="8" t="s">
        <v>1496</v>
      </c>
      <c r="G114" s="7" t="s">
        <v>1076</v>
      </c>
      <c r="H114" s="9" t="s">
        <v>1392</v>
      </c>
      <c r="I114" s="9" t="s">
        <v>1392</v>
      </c>
      <c r="J114" s="6" t="s">
        <v>1392</v>
      </c>
      <c r="K114" s="6" t="s">
        <v>1392</v>
      </c>
      <c r="L114" s="6" t="s">
        <v>1392</v>
      </c>
      <c r="M114" s="6" t="s">
        <v>1392</v>
      </c>
    </row>
    <row r="115" spans="1:13">
      <c r="A115" s="7" t="s">
        <v>494</v>
      </c>
      <c r="B115" s="7" t="s">
        <v>1658</v>
      </c>
      <c r="C115" s="7" t="s">
        <v>494</v>
      </c>
      <c r="D115" s="7" t="s">
        <v>1656</v>
      </c>
      <c r="E115" s="7">
        <v>520</v>
      </c>
      <c r="F115" s="8" t="s">
        <v>491</v>
      </c>
      <c r="G115" s="7" t="s">
        <v>1114</v>
      </c>
      <c r="H115" s="9" t="s">
        <v>348</v>
      </c>
      <c r="I115" s="9" t="s">
        <v>1392</v>
      </c>
      <c r="J115" s="6" t="s">
        <v>348</v>
      </c>
      <c r="K115" s="6" t="s">
        <v>1392</v>
      </c>
      <c r="L115" s="6" t="s">
        <v>1392</v>
      </c>
      <c r="M115" s="6" t="s">
        <v>1392</v>
      </c>
    </row>
    <row r="116" spans="1:13">
      <c r="A116" s="7" t="s">
        <v>385</v>
      </c>
      <c r="B116" s="7" t="s">
        <v>1658</v>
      </c>
      <c r="C116" s="7" t="s">
        <v>385</v>
      </c>
      <c r="D116" s="7" t="s">
        <v>1656</v>
      </c>
      <c r="E116" s="7">
        <v>190</v>
      </c>
      <c r="F116" s="8" t="s">
        <v>383</v>
      </c>
      <c r="G116" s="7" t="s">
        <v>1076</v>
      </c>
      <c r="H116" s="9" t="s">
        <v>1392</v>
      </c>
      <c r="I116" s="9" t="s">
        <v>1392</v>
      </c>
      <c r="J116" s="6" t="s">
        <v>1392</v>
      </c>
      <c r="K116" s="6" t="s">
        <v>1392</v>
      </c>
      <c r="L116" s="6" t="s">
        <v>1392</v>
      </c>
      <c r="M116" s="6" t="s">
        <v>1392</v>
      </c>
    </row>
    <row r="117" spans="1:13">
      <c r="A117" s="7" t="s">
        <v>1239</v>
      </c>
      <c r="B117" s="10" t="s">
        <v>1657</v>
      </c>
      <c r="C117" s="7" t="s">
        <v>1239</v>
      </c>
      <c r="D117" s="7" t="s">
        <v>1656</v>
      </c>
      <c r="E117" s="7">
        <v>819</v>
      </c>
      <c r="F117" s="11" t="s">
        <v>346</v>
      </c>
      <c r="G117" s="7" t="s">
        <v>1062</v>
      </c>
      <c r="H117" s="9" t="s">
        <v>1392</v>
      </c>
      <c r="I117" s="9" t="s">
        <v>1392</v>
      </c>
      <c r="J117" s="6" t="s">
        <v>1392</v>
      </c>
      <c r="K117" s="6" t="s">
        <v>1392</v>
      </c>
      <c r="L117" s="6" t="s">
        <v>1392</v>
      </c>
      <c r="M117" s="6" t="s">
        <v>1392</v>
      </c>
    </row>
    <row r="118" spans="1:13">
      <c r="A118" s="7" t="s">
        <v>1240</v>
      </c>
      <c r="B118" s="7" t="s">
        <v>1657</v>
      </c>
      <c r="C118" s="7" t="s">
        <v>1240</v>
      </c>
      <c r="D118" s="7" t="s">
        <v>1656</v>
      </c>
      <c r="E118" s="7">
        <v>186</v>
      </c>
      <c r="F118" s="8" t="s">
        <v>383</v>
      </c>
      <c r="G118" s="7" t="s">
        <v>1076</v>
      </c>
      <c r="H118" s="9" t="s">
        <v>1662</v>
      </c>
      <c r="I118" s="9" t="s">
        <v>1392</v>
      </c>
      <c r="J118" s="6" t="s">
        <v>360</v>
      </c>
      <c r="K118" s="6" t="s">
        <v>1392</v>
      </c>
      <c r="L118" s="6" t="s">
        <v>1392</v>
      </c>
      <c r="M118" s="6" t="s">
        <v>1392</v>
      </c>
    </row>
    <row r="119" spans="1:13">
      <c r="A119" s="7" t="s">
        <v>1241</v>
      </c>
      <c r="B119" s="7" t="s">
        <v>1657</v>
      </c>
      <c r="C119" s="7" t="s">
        <v>1241</v>
      </c>
      <c r="D119" s="7" t="s">
        <v>1656</v>
      </c>
      <c r="E119" s="7">
        <v>248</v>
      </c>
      <c r="F119" s="8" t="s">
        <v>403</v>
      </c>
      <c r="G119" s="7" t="s">
        <v>1085</v>
      </c>
      <c r="H119" s="9" t="s">
        <v>1392</v>
      </c>
      <c r="I119" s="9" t="s">
        <v>1392</v>
      </c>
      <c r="J119" s="6" t="s">
        <v>1392</v>
      </c>
      <c r="K119" s="6" t="s">
        <v>1392</v>
      </c>
      <c r="L119" s="6" t="s">
        <v>1392</v>
      </c>
      <c r="M119" s="6" t="s">
        <v>1392</v>
      </c>
    </row>
    <row r="120" spans="1:13">
      <c r="A120" s="7" t="s">
        <v>208</v>
      </c>
      <c r="B120" s="7" t="s">
        <v>1491</v>
      </c>
      <c r="C120" s="7" t="s">
        <v>208</v>
      </c>
      <c r="D120" s="7" t="s">
        <v>1656</v>
      </c>
      <c r="E120" s="7">
        <v>1043</v>
      </c>
      <c r="F120" s="8" t="s">
        <v>209</v>
      </c>
      <c r="G120" s="7" t="s">
        <v>208</v>
      </c>
      <c r="H120" s="9" t="s">
        <v>1392</v>
      </c>
      <c r="I120" s="9" t="s">
        <v>1392</v>
      </c>
      <c r="J120" s="6" t="s">
        <v>1392</v>
      </c>
      <c r="K120" s="6" t="s">
        <v>1392</v>
      </c>
      <c r="L120" s="6" t="s">
        <v>1392</v>
      </c>
      <c r="M120" s="6" t="s">
        <v>1392</v>
      </c>
    </row>
    <row r="121" spans="1:13">
      <c r="A121" s="7" t="s">
        <v>1242</v>
      </c>
      <c r="B121" s="7" t="s">
        <v>1655</v>
      </c>
      <c r="C121" s="7" t="s">
        <v>1242</v>
      </c>
      <c r="D121" s="7" t="s">
        <v>1656</v>
      </c>
      <c r="E121" s="7">
        <v>682</v>
      </c>
      <c r="F121" s="8" t="s">
        <v>545</v>
      </c>
      <c r="G121" s="7" t="s">
        <v>1127</v>
      </c>
      <c r="H121" s="9" t="s">
        <v>1392</v>
      </c>
      <c r="I121" s="9" t="s">
        <v>1392</v>
      </c>
      <c r="J121" s="6" t="s">
        <v>1392</v>
      </c>
      <c r="K121" s="6" t="s">
        <v>1568</v>
      </c>
      <c r="L121" s="6" t="s">
        <v>1569</v>
      </c>
      <c r="M121" s="6" t="s">
        <v>1564</v>
      </c>
    </row>
    <row r="122" spans="1:13">
      <c r="A122" s="7" t="s">
        <v>1243</v>
      </c>
      <c r="B122" s="7" t="s">
        <v>1657</v>
      </c>
      <c r="C122" s="7" t="s">
        <v>1243</v>
      </c>
      <c r="D122" s="7" t="s">
        <v>1656</v>
      </c>
      <c r="E122" s="7">
        <v>736</v>
      </c>
      <c r="F122" s="8" t="s">
        <v>491</v>
      </c>
      <c r="G122" s="7" t="s">
        <v>1114</v>
      </c>
      <c r="H122" s="9" t="s">
        <v>1392</v>
      </c>
      <c r="I122" s="9" t="s">
        <v>1392</v>
      </c>
      <c r="J122" s="6" t="s">
        <v>1392</v>
      </c>
      <c r="K122" s="6" t="s">
        <v>1392</v>
      </c>
      <c r="L122" s="6" t="s">
        <v>1392</v>
      </c>
      <c r="M122" s="6" t="s">
        <v>1392</v>
      </c>
    </row>
    <row r="123" spans="1:13">
      <c r="A123" s="7" t="s">
        <v>1632</v>
      </c>
      <c r="B123" s="7" t="s">
        <v>1660</v>
      </c>
      <c r="C123" s="7" t="s">
        <v>1244</v>
      </c>
      <c r="D123" s="7" t="s">
        <v>1656</v>
      </c>
      <c r="E123" s="7">
        <v>567</v>
      </c>
      <c r="F123" s="8" t="s">
        <v>1392</v>
      </c>
      <c r="G123" s="7" t="s">
        <v>1392</v>
      </c>
      <c r="H123" s="9" t="s">
        <v>1392</v>
      </c>
      <c r="I123" s="9" t="s">
        <v>1392</v>
      </c>
      <c r="J123" s="6" t="s">
        <v>1392</v>
      </c>
      <c r="K123" s="6" t="s">
        <v>1392</v>
      </c>
      <c r="L123" s="6" t="s">
        <v>1392</v>
      </c>
      <c r="M123" s="6" t="s">
        <v>1392</v>
      </c>
    </row>
    <row r="124" spans="1:13">
      <c r="A124" s="6" t="s">
        <v>1244</v>
      </c>
      <c r="B124" s="10" t="s">
        <v>1657</v>
      </c>
      <c r="C124" s="6" t="s">
        <v>1244</v>
      </c>
      <c r="D124" s="7" t="s">
        <v>1656</v>
      </c>
      <c r="E124" s="7">
        <v>566</v>
      </c>
      <c r="F124" s="8" t="s">
        <v>500</v>
      </c>
      <c r="G124" s="7" t="s">
        <v>1116</v>
      </c>
      <c r="H124" s="9" t="s">
        <v>345</v>
      </c>
      <c r="I124" s="9" t="s">
        <v>1392</v>
      </c>
      <c r="J124" s="6" t="s">
        <v>345</v>
      </c>
      <c r="K124" s="6" t="s">
        <v>1392</v>
      </c>
      <c r="L124" s="6" t="s">
        <v>1392</v>
      </c>
      <c r="M124" s="6" t="s">
        <v>1392</v>
      </c>
    </row>
    <row r="125" spans="1:13">
      <c r="A125" s="7" t="s">
        <v>1245</v>
      </c>
      <c r="B125" s="7" t="s">
        <v>1657</v>
      </c>
      <c r="C125" s="7" t="s">
        <v>1245</v>
      </c>
      <c r="D125" s="7" t="s">
        <v>1656</v>
      </c>
      <c r="E125" s="7">
        <v>353</v>
      </c>
      <c r="F125" s="8" t="s">
        <v>413</v>
      </c>
      <c r="G125" s="7" t="s">
        <v>1091</v>
      </c>
      <c r="H125" s="9" t="s">
        <v>1392</v>
      </c>
      <c r="I125" s="9" t="s">
        <v>1392</v>
      </c>
      <c r="J125" s="6" t="s">
        <v>1392</v>
      </c>
      <c r="K125" s="6" t="s">
        <v>1392</v>
      </c>
      <c r="L125" s="6" t="s">
        <v>1392</v>
      </c>
      <c r="M125" s="6" t="s">
        <v>1392</v>
      </c>
    </row>
    <row r="126" spans="1:13">
      <c r="A126" s="7" t="s">
        <v>1246</v>
      </c>
      <c r="B126" s="10" t="s">
        <v>1655</v>
      </c>
      <c r="C126" s="7" t="s">
        <v>1246</v>
      </c>
      <c r="D126" s="7" t="s">
        <v>1656</v>
      </c>
      <c r="E126" s="7">
        <v>143</v>
      </c>
      <c r="F126" s="11" t="s">
        <v>364</v>
      </c>
      <c r="G126" s="7" t="s">
        <v>1072</v>
      </c>
      <c r="H126" s="9" t="s">
        <v>1392</v>
      </c>
      <c r="I126" s="9" t="s">
        <v>1392</v>
      </c>
      <c r="J126" s="6" t="s">
        <v>1392</v>
      </c>
      <c r="K126" s="6" t="s">
        <v>1392</v>
      </c>
      <c r="L126" s="6" t="s">
        <v>1392</v>
      </c>
      <c r="M126" s="6" t="s">
        <v>1392</v>
      </c>
    </row>
    <row r="127" spans="1:13">
      <c r="A127" s="7" t="s">
        <v>1247</v>
      </c>
      <c r="B127" s="7" t="s">
        <v>1657</v>
      </c>
      <c r="C127" s="7" t="s">
        <v>1247</v>
      </c>
      <c r="D127" s="7" t="s">
        <v>1656</v>
      </c>
      <c r="E127" s="7">
        <v>52</v>
      </c>
      <c r="F127" s="8" t="s">
        <v>354</v>
      </c>
      <c r="G127" s="7" t="s">
        <v>1067</v>
      </c>
      <c r="H127" s="9" t="s">
        <v>1392</v>
      </c>
      <c r="I127" s="9" t="s">
        <v>1392</v>
      </c>
      <c r="J127" s="6" t="s">
        <v>1392</v>
      </c>
      <c r="K127" s="6" t="s">
        <v>1392</v>
      </c>
      <c r="L127" s="6" t="s">
        <v>1392</v>
      </c>
      <c r="M127" s="6" t="s">
        <v>1392</v>
      </c>
    </row>
    <row r="128" spans="1:13">
      <c r="A128" s="7" t="s">
        <v>1248</v>
      </c>
      <c r="B128" s="7" t="s">
        <v>1657</v>
      </c>
      <c r="C128" s="7" t="s">
        <v>1248</v>
      </c>
      <c r="D128" s="7" t="s">
        <v>1656</v>
      </c>
      <c r="E128" s="7">
        <v>352</v>
      </c>
      <c r="F128" s="8" t="s">
        <v>413</v>
      </c>
      <c r="G128" s="7" t="s">
        <v>1091</v>
      </c>
      <c r="H128" s="9" t="s">
        <v>1392</v>
      </c>
      <c r="I128" s="9" t="s">
        <v>1392</v>
      </c>
      <c r="J128" s="6" t="s">
        <v>1392</v>
      </c>
      <c r="K128" s="6" t="s">
        <v>1392</v>
      </c>
      <c r="L128" s="6" t="s">
        <v>1392</v>
      </c>
      <c r="M128" s="6" t="s">
        <v>1392</v>
      </c>
    </row>
    <row r="129" spans="1:13">
      <c r="A129" s="7" t="s">
        <v>1249</v>
      </c>
      <c r="B129" s="7" t="s">
        <v>1655</v>
      </c>
      <c r="C129" s="7" t="s">
        <v>1249</v>
      </c>
      <c r="D129" s="7" t="s">
        <v>1656</v>
      </c>
      <c r="E129" s="7">
        <v>340</v>
      </c>
      <c r="F129" s="8" t="s">
        <v>413</v>
      </c>
      <c r="G129" s="7" t="s">
        <v>1091</v>
      </c>
      <c r="H129" s="9" t="s">
        <v>350</v>
      </c>
      <c r="I129" s="9" t="s">
        <v>1392</v>
      </c>
      <c r="J129" s="6" t="s">
        <v>350</v>
      </c>
      <c r="K129" s="6" t="s">
        <v>1392</v>
      </c>
      <c r="L129" s="6" t="s">
        <v>1392</v>
      </c>
      <c r="M129" s="6" t="s">
        <v>1392</v>
      </c>
    </row>
    <row r="130" spans="1:13">
      <c r="A130" s="7" t="s">
        <v>1250</v>
      </c>
      <c r="B130" s="7" t="s">
        <v>1657</v>
      </c>
      <c r="C130" s="7" t="s">
        <v>1250</v>
      </c>
      <c r="D130" s="7" t="s">
        <v>1656</v>
      </c>
      <c r="E130" s="7">
        <v>347</v>
      </c>
      <c r="F130" s="8" t="s">
        <v>413</v>
      </c>
      <c r="G130" s="7" t="s">
        <v>1091</v>
      </c>
      <c r="H130" s="9" t="s">
        <v>350</v>
      </c>
      <c r="I130" s="9" t="s">
        <v>1392</v>
      </c>
      <c r="J130" s="6" t="s">
        <v>350</v>
      </c>
      <c r="K130" s="6" t="s">
        <v>1392</v>
      </c>
      <c r="L130" s="6" t="s">
        <v>1392</v>
      </c>
      <c r="M130" s="6" t="s">
        <v>1392</v>
      </c>
    </row>
    <row r="131" spans="1:13">
      <c r="A131" s="7" t="s">
        <v>1091</v>
      </c>
      <c r="B131" s="7" t="s">
        <v>1491</v>
      </c>
      <c r="C131" s="7" t="s">
        <v>1091</v>
      </c>
      <c r="D131" s="7" t="s">
        <v>1656</v>
      </c>
      <c r="E131" s="7">
        <v>959</v>
      </c>
      <c r="F131" s="8" t="s">
        <v>413</v>
      </c>
      <c r="G131" s="7" t="s">
        <v>1091</v>
      </c>
      <c r="H131" s="9" t="s">
        <v>1392</v>
      </c>
      <c r="I131" s="9" t="s">
        <v>1392</v>
      </c>
      <c r="J131" s="6" t="s">
        <v>1392</v>
      </c>
      <c r="K131" s="6" t="s">
        <v>1392</v>
      </c>
      <c r="L131" s="6" t="s">
        <v>1392</v>
      </c>
      <c r="M131" s="6" t="s">
        <v>1392</v>
      </c>
    </row>
    <row r="132" spans="1:13">
      <c r="A132" s="7" t="s">
        <v>1063</v>
      </c>
      <c r="B132" s="7" t="s">
        <v>1491</v>
      </c>
      <c r="C132" s="7" t="s">
        <v>1063</v>
      </c>
      <c r="D132" s="7" t="s">
        <v>1656</v>
      </c>
      <c r="E132" s="7">
        <v>902</v>
      </c>
      <c r="F132" s="8" t="s">
        <v>349</v>
      </c>
      <c r="G132" s="7" t="s">
        <v>1063</v>
      </c>
      <c r="H132" s="9" t="s">
        <v>1392</v>
      </c>
      <c r="I132" s="9" t="s">
        <v>1392</v>
      </c>
      <c r="J132" s="6" t="s">
        <v>1392</v>
      </c>
      <c r="K132" s="6" t="s">
        <v>1392</v>
      </c>
      <c r="L132" s="6" t="s">
        <v>1392</v>
      </c>
      <c r="M132" s="6" t="s">
        <v>1392</v>
      </c>
    </row>
    <row r="133" spans="1:13">
      <c r="A133" s="7" t="s">
        <v>1251</v>
      </c>
      <c r="B133" s="7" t="s">
        <v>1657</v>
      </c>
      <c r="C133" s="7" t="s">
        <v>1251</v>
      </c>
      <c r="D133" s="7" t="s">
        <v>1656</v>
      </c>
      <c r="E133" s="7">
        <v>312</v>
      </c>
      <c r="F133" s="8" t="s">
        <v>410</v>
      </c>
      <c r="G133" s="7" t="s">
        <v>1090</v>
      </c>
      <c r="H133" s="9" t="s">
        <v>1392</v>
      </c>
      <c r="I133" s="9" t="s">
        <v>1392</v>
      </c>
      <c r="J133" s="6" t="s">
        <v>1392</v>
      </c>
      <c r="K133" s="6" t="s">
        <v>1392</v>
      </c>
      <c r="L133" s="6" t="s">
        <v>1392</v>
      </c>
      <c r="M133" s="6" t="s">
        <v>1392</v>
      </c>
    </row>
    <row r="134" spans="1:13">
      <c r="A134" s="7" t="s">
        <v>1252</v>
      </c>
      <c r="B134" s="7" t="s">
        <v>1655</v>
      </c>
      <c r="C134" s="7" t="s">
        <v>1252</v>
      </c>
      <c r="D134" s="7" t="s">
        <v>1656</v>
      </c>
      <c r="E134" s="7">
        <v>343</v>
      </c>
      <c r="F134" s="8" t="s">
        <v>413</v>
      </c>
      <c r="G134" s="7" t="s">
        <v>1091</v>
      </c>
      <c r="H134" s="9" t="s">
        <v>1392</v>
      </c>
      <c r="I134" s="9" t="s">
        <v>1392</v>
      </c>
      <c r="J134" s="6" t="s">
        <v>1392</v>
      </c>
      <c r="K134" s="6" t="s">
        <v>1392</v>
      </c>
      <c r="L134" s="6" t="s">
        <v>1392</v>
      </c>
      <c r="M134" s="6" t="s">
        <v>1392</v>
      </c>
    </row>
    <row r="135" spans="1:13">
      <c r="A135" s="7" t="s">
        <v>1067</v>
      </c>
      <c r="B135" s="7" t="s">
        <v>1491</v>
      </c>
      <c r="C135" s="7" t="s">
        <v>1067</v>
      </c>
      <c r="D135" s="7" t="s">
        <v>1656</v>
      </c>
      <c r="E135" s="7">
        <v>907</v>
      </c>
      <c r="F135" s="8" t="s">
        <v>354</v>
      </c>
      <c r="G135" s="7" t="s">
        <v>1067</v>
      </c>
      <c r="H135" s="9" t="s">
        <v>1392</v>
      </c>
      <c r="I135" s="9" t="s">
        <v>1392</v>
      </c>
      <c r="J135" s="6" t="s">
        <v>1392</v>
      </c>
      <c r="K135" s="6" t="s">
        <v>1392</v>
      </c>
      <c r="L135" s="6" t="s">
        <v>1392</v>
      </c>
      <c r="M135" s="6" t="s">
        <v>1392</v>
      </c>
    </row>
    <row r="136" spans="1:13">
      <c r="A136" s="7" t="s">
        <v>1677</v>
      </c>
      <c r="B136" s="7" t="s">
        <v>1491</v>
      </c>
      <c r="C136" s="7" t="s">
        <v>1677</v>
      </c>
      <c r="D136" s="7" t="s">
        <v>1656</v>
      </c>
      <c r="E136" s="7">
        <v>1107</v>
      </c>
      <c r="F136" s="8" t="s">
        <v>1392</v>
      </c>
      <c r="G136" s="7" t="s">
        <v>1067</v>
      </c>
      <c r="H136" s="9" t="s">
        <v>1392</v>
      </c>
      <c r="I136" s="9" t="s">
        <v>1392</v>
      </c>
      <c r="J136" s="6" t="s">
        <v>1392</v>
      </c>
      <c r="K136" s="6" t="s">
        <v>1392</v>
      </c>
      <c r="L136" s="6" t="s">
        <v>1392</v>
      </c>
      <c r="M136" s="6" t="s">
        <v>1392</v>
      </c>
    </row>
    <row r="137" spans="1:13">
      <c r="A137" s="7" t="s">
        <v>446</v>
      </c>
      <c r="B137" s="7" t="s">
        <v>1658</v>
      </c>
      <c r="C137" s="7" t="s">
        <v>446</v>
      </c>
      <c r="D137" s="7" t="s">
        <v>1656</v>
      </c>
      <c r="E137" s="7">
        <v>429</v>
      </c>
      <c r="F137" s="8" t="s">
        <v>441</v>
      </c>
      <c r="G137" s="7" t="s">
        <v>1102</v>
      </c>
      <c r="H137" s="9" t="s">
        <v>1392</v>
      </c>
      <c r="I137" s="9" t="s">
        <v>1392</v>
      </c>
      <c r="J137" s="6" t="s">
        <v>1392</v>
      </c>
      <c r="K137" s="6" t="s">
        <v>1392</v>
      </c>
      <c r="L137" s="6" t="s">
        <v>1392</v>
      </c>
      <c r="M137" s="6" t="s">
        <v>1392</v>
      </c>
    </row>
    <row r="138" spans="1:13">
      <c r="A138" s="7" t="s">
        <v>447</v>
      </c>
      <c r="B138" s="7" t="s">
        <v>1658</v>
      </c>
      <c r="C138" s="7" t="s">
        <v>447</v>
      </c>
      <c r="D138" s="7" t="s">
        <v>1656</v>
      </c>
      <c r="E138" s="7">
        <v>430</v>
      </c>
      <c r="F138" s="8" t="s">
        <v>441</v>
      </c>
      <c r="G138" s="7" t="s">
        <v>1102</v>
      </c>
      <c r="H138" s="9" t="s">
        <v>1392</v>
      </c>
      <c r="I138" s="9" t="s">
        <v>1392</v>
      </c>
      <c r="J138" s="6" t="s">
        <v>1392</v>
      </c>
      <c r="K138" s="6" t="s">
        <v>1392</v>
      </c>
      <c r="L138" s="6" t="s">
        <v>1392</v>
      </c>
      <c r="M138" s="6" t="s">
        <v>1392</v>
      </c>
    </row>
    <row r="139" spans="1:13">
      <c r="A139" s="7" t="s">
        <v>490</v>
      </c>
      <c r="B139" s="7" t="s">
        <v>1658</v>
      </c>
      <c r="C139" s="7" t="s">
        <v>490</v>
      </c>
      <c r="D139" s="7" t="s">
        <v>1656</v>
      </c>
      <c r="E139" s="7">
        <v>515</v>
      </c>
      <c r="F139" s="8" t="s">
        <v>489</v>
      </c>
      <c r="G139" s="7" t="s">
        <v>1113</v>
      </c>
      <c r="H139" s="9" t="s">
        <v>1392</v>
      </c>
      <c r="I139" s="9" t="s">
        <v>1392</v>
      </c>
      <c r="J139" s="6" t="s">
        <v>1392</v>
      </c>
      <c r="K139" s="6" t="s">
        <v>1392</v>
      </c>
      <c r="L139" s="6" t="s">
        <v>1392</v>
      </c>
      <c r="M139" s="6" t="s">
        <v>1392</v>
      </c>
    </row>
    <row r="140" spans="1:13">
      <c r="A140" s="7" t="s">
        <v>450</v>
      </c>
      <c r="B140" s="7" t="s">
        <v>1658</v>
      </c>
      <c r="C140" s="7" t="s">
        <v>450</v>
      </c>
      <c r="D140" s="7" t="s">
        <v>1656</v>
      </c>
      <c r="E140" s="7">
        <v>436</v>
      </c>
      <c r="F140" s="8" t="s">
        <v>441</v>
      </c>
      <c r="G140" s="7" t="s">
        <v>1102</v>
      </c>
      <c r="H140" s="9" t="s">
        <v>1392</v>
      </c>
      <c r="I140" s="9" t="s">
        <v>1392</v>
      </c>
      <c r="J140" s="6" t="s">
        <v>1392</v>
      </c>
      <c r="K140" s="6" t="s">
        <v>1392</v>
      </c>
      <c r="L140" s="6" t="s">
        <v>1392</v>
      </c>
      <c r="M140" s="6" t="s">
        <v>1392</v>
      </c>
    </row>
    <row r="141" spans="1:13">
      <c r="A141" s="7" t="s">
        <v>1621</v>
      </c>
      <c r="B141" s="7" t="s">
        <v>1660</v>
      </c>
      <c r="C141" s="7" t="s">
        <v>719</v>
      </c>
      <c r="D141" s="7" t="s">
        <v>1656</v>
      </c>
      <c r="E141" s="7">
        <v>383</v>
      </c>
      <c r="F141" s="8" t="s">
        <v>1392</v>
      </c>
      <c r="G141" s="7" t="s">
        <v>1392</v>
      </c>
      <c r="H141" s="9" t="s">
        <v>1392</v>
      </c>
      <c r="I141" s="9" t="s">
        <v>1392</v>
      </c>
      <c r="J141" s="6" t="s">
        <v>1392</v>
      </c>
      <c r="K141" s="6" t="s">
        <v>1392</v>
      </c>
      <c r="L141" s="6" t="s">
        <v>1392</v>
      </c>
      <c r="M141" s="6" t="s">
        <v>1392</v>
      </c>
    </row>
    <row r="142" spans="1:13">
      <c r="A142" s="7" t="s">
        <v>1253</v>
      </c>
      <c r="B142" s="7" t="s">
        <v>1655</v>
      </c>
      <c r="C142" s="7" t="s">
        <v>1253</v>
      </c>
      <c r="D142" s="7" t="s">
        <v>1656</v>
      </c>
      <c r="E142" s="7">
        <v>563</v>
      </c>
      <c r="F142" s="8" t="s">
        <v>500</v>
      </c>
      <c r="G142" s="7" t="s">
        <v>1116</v>
      </c>
      <c r="H142" s="9" t="s">
        <v>1392</v>
      </c>
      <c r="I142" s="9" t="s">
        <v>1392</v>
      </c>
      <c r="J142" s="6" t="s">
        <v>1392</v>
      </c>
      <c r="K142" s="6" t="s">
        <v>1392</v>
      </c>
      <c r="L142" s="6" t="s">
        <v>1392</v>
      </c>
      <c r="M142" s="6" t="s">
        <v>1392</v>
      </c>
    </row>
    <row r="143" spans="1:13">
      <c r="A143" s="7" t="s">
        <v>1254</v>
      </c>
      <c r="B143" s="7" t="s">
        <v>1657</v>
      </c>
      <c r="C143" s="7" t="s">
        <v>1254</v>
      </c>
      <c r="D143" s="7" t="s">
        <v>1656</v>
      </c>
      <c r="E143" s="7">
        <v>595</v>
      </c>
      <c r="F143" s="8" t="s">
        <v>506</v>
      </c>
      <c r="G143" s="7" t="s">
        <v>1117</v>
      </c>
      <c r="H143" s="9" t="s">
        <v>1392</v>
      </c>
      <c r="I143" s="9" t="s">
        <v>1392</v>
      </c>
      <c r="J143" s="6" t="s">
        <v>1392</v>
      </c>
      <c r="K143" s="6" t="s">
        <v>1392</v>
      </c>
      <c r="L143" s="6" t="s">
        <v>1392</v>
      </c>
      <c r="M143" s="6" t="s">
        <v>1392</v>
      </c>
    </row>
    <row r="144" spans="1:13">
      <c r="A144" s="7" t="s">
        <v>429</v>
      </c>
      <c r="B144" s="10" t="s">
        <v>1658</v>
      </c>
      <c r="C144" s="7" t="s">
        <v>429</v>
      </c>
      <c r="D144" s="7" t="s">
        <v>1656</v>
      </c>
      <c r="E144" s="7">
        <v>397</v>
      </c>
      <c r="F144" s="11" t="s">
        <v>422</v>
      </c>
      <c r="G144" s="7" t="s">
        <v>1095</v>
      </c>
      <c r="H144" s="9" t="s">
        <v>1392</v>
      </c>
      <c r="I144" s="9" t="s">
        <v>1392</v>
      </c>
      <c r="J144" s="6" t="s">
        <v>1392</v>
      </c>
      <c r="K144" s="6" t="s">
        <v>1392</v>
      </c>
      <c r="L144" s="6" t="s">
        <v>1392</v>
      </c>
      <c r="M144" s="6" t="s">
        <v>1392</v>
      </c>
    </row>
    <row r="145" spans="1:13">
      <c r="A145" s="7" t="s">
        <v>1626</v>
      </c>
      <c r="B145" s="7" t="s">
        <v>1660</v>
      </c>
      <c r="C145" s="7" t="s">
        <v>1000</v>
      </c>
      <c r="D145" s="7" t="s">
        <v>1656</v>
      </c>
      <c r="E145" s="7">
        <v>447</v>
      </c>
      <c r="F145" s="8" t="s">
        <v>1392</v>
      </c>
      <c r="G145" s="7" t="s">
        <v>1392</v>
      </c>
      <c r="H145" s="9" t="s">
        <v>1392</v>
      </c>
      <c r="I145" s="9" t="s">
        <v>1392</v>
      </c>
      <c r="J145" s="6" t="s">
        <v>1392</v>
      </c>
      <c r="K145" s="6" t="s">
        <v>1392</v>
      </c>
      <c r="L145" s="6" t="s">
        <v>1392</v>
      </c>
      <c r="M145" s="6" t="s">
        <v>1392</v>
      </c>
    </row>
    <row r="146" spans="1:13">
      <c r="A146" s="7" t="s">
        <v>1255</v>
      </c>
      <c r="B146" s="7" t="s">
        <v>1657</v>
      </c>
      <c r="C146" s="7" t="s">
        <v>1255</v>
      </c>
      <c r="D146" s="7" t="s">
        <v>1656</v>
      </c>
      <c r="E146" s="7">
        <v>582</v>
      </c>
      <c r="F146" s="8" t="s">
        <v>500</v>
      </c>
      <c r="G146" s="7" t="s">
        <v>1116</v>
      </c>
      <c r="H146" s="9" t="s">
        <v>1392</v>
      </c>
      <c r="I146" s="9" t="s">
        <v>1392</v>
      </c>
      <c r="J146" s="6" t="s">
        <v>1392</v>
      </c>
      <c r="K146" s="6" t="s">
        <v>1392</v>
      </c>
      <c r="L146" s="6" t="s">
        <v>1392</v>
      </c>
      <c r="M146" s="6" t="s">
        <v>1392</v>
      </c>
    </row>
    <row r="147" spans="1:13">
      <c r="A147" s="7" t="s">
        <v>435</v>
      </c>
      <c r="B147" s="7" t="s">
        <v>1658</v>
      </c>
      <c r="C147" s="7" t="s">
        <v>435</v>
      </c>
      <c r="D147" s="7" t="s">
        <v>1656</v>
      </c>
      <c r="E147" s="7">
        <v>407</v>
      </c>
      <c r="F147" s="8" t="s">
        <v>436</v>
      </c>
      <c r="G147" s="7" t="s">
        <v>1098</v>
      </c>
      <c r="H147" s="9" t="s">
        <v>1392</v>
      </c>
      <c r="I147" s="9" t="s">
        <v>1392</v>
      </c>
      <c r="J147" s="6" t="s">
        <v>1392</v>
      </c>
      <c r="K147" s="6" t="s">
        <v>1392</v>
      </c>
      <c r="L147" s="6" t="s">
        <v>1392</v>
      </c>
      <c r="M147" s="6" t="s">
        <v>1392</v>
      </c>
    </row>
    <row r="148" spans="1:13">
      <c r="A148" s="7" t="s">
        <v>1256</v>
      </c>
      <c r="B148" s="7" t="s">
        <v>1655</v>
      </c>
      <c r="C148" s="7" t="s">
        <v>1256</v>
      </c>
      <c r="D148" s="7" t="s">
        <v>1656</v>
      </c>
      <c r="E148" s="7">
        <v>185</v>
      </c>
      <c r="F148" s="8" t="s">
        <v>382</v>
      </c>
      <c r="G148" s="7" t="s">
        <v>1075</v>
      </c>
      <c r="H148" s="9" t="s">
        <v>348</v>
      </c>
      <c r="I148" s="9" t="s">
        <v>1392</v>
      </c>
      <c r="J148" s="6" t="s">
        <v>348</v>
      </c>
      <c r="K148" s="6" t="s">
        <v>1392</v>
      </c>
      <c r="L148" s="6" t="s">
        <v>1392</v>
      </c>
      <c r="M148" s="6" t="s">
        <v>1392</v>
      </c>
    </row>
    <row r="149" spans="1:13">
      <c r="A149" s="7" t="s">
        <v>1257</v>
      </c>
      <c r="B149" s="7" t="s">
        <v>1657</v>
      </c>
      <c r="C149" s="7" t="s">
        <v>1257</v>
      </c>
      <c r="D149" s="7" t="s">
        <v>1656</v>
      </c>
      <c r="E149" s="7">
        <v>355</v>
      </c>
      <c r="F149" s="8" t="s">
        <v>413</v>
      </c>
      <c r="G149" s="7" t="s">
        <v>1091</v>
      </c>
      <c r="H149" s="9" t="s">
        <v>350</v>
      </c>
      <c r="I149" s="9" t="s">
        <v>1392</v>
      </c>
      <c r="J149" s="6" t="s">
        <v>350</v>
      </c>
      <c r="K149" s="6" t="s">
        <v>1392</v>
      </c>
      <c r="L149" s="6" t="s">
        <v>1392</v>
      </c>
      <c r="M149" s="6" t="s">
        <v>1392</v>
      </c>
    </row>
    <row r="150" spans="1:13">
      <c r="A150" s="7" t="s">
        <v>1258</v>
      </c>
      <c r="B150" s="7" t="s">
        <v>1657</v>
      </c>
      <c r="C150" s="7" t="s">
        <v>1258</v>
      </c>
      <c r="D150" s="7" t="s">
        <v>1656</v>
      </c>
      <c r="E150" s="7">
        <v>349</v>
      </c>
      <c r="F150" s="8" t="s">
        <v>413</v>
      </c>
      <c r="G150" s="7" t="s">
        <v>1091</v>
      </c>
      <c r="H150" s="9" t="s">
        <v>1392</v>
      </c>
      <c r="I150" s="9" t="s">
        <v>1392</v>
      </c>
      <c r="J150" s="6" t="s">
        <v>1392</v>
      </c>
      <c r="K150" s="6" t="s">
        <v>1392</v>
      </c>
      <c r="L150" s="6" t="s">
        <v>1392</v>
      </c>
      <c r="M150" s="6" t="s">
        <v>1392</v>
      </c>
    </row>
    <row r="151" spans="1:13">
      <c r="A151" s="7" t="s">
        <v>1259</v>
      </c>
      <c r="B151" s="7" t="s">
        <v>1655</v>
      </c>
      <c r="C151" s="7" t="s">
        <v>1259</v>
      </c>
      <c r="D151" s="7" t="s">
        <v>1656</v>
      </c>
      <c r="E151" s="7">
        <v>599</v>
      </c>
      <c r="F151" s="8" t="s">
        <v>510</v>
      </c>
      <c r="G151" s="7" t="s">
        <v>1119</v>
      </c>
      <c r="H151" s="9" t="s">
        <v>1392</v>
      </c>
      <c r="I151" s="9" t="s">
        <v>1392</v>
      </c>
      <c r="J151" s="6" t="s">
        <v>1392</v>
      </c>
      <c r="K151" s="6" t="s">
        <v>1556</v>
      </c>
      <c r="L151" s="6" t="s">
        <v>1565</v>
      </c>
      <c r="M151" s="6" t="s">
        <v>1564</v>
      </c>
    </row>
    <row r="152" spans="1:13">
      <c r="A152" s="7" t="s">
        <v>1119</v>
      </c>
      <c r="B152" s="7" t="s">
        <v>1491</v>
      </c>
      <c r="C152" s="7" t="s">
        <v>1119</v>
      </c>
      <c r="D152" s="7" t="s">
        <v>1656</v>
      </c>
      <c r="E152" s="7">
        <v>1044</v>
      </c>
      <c r="F152" s="8" t="s">
        <v>510</v>
      </c>
      <c r="G152" s="7" t="s">
        <v>1119</v>
      </c>
      <c r="H152" s="9" t="s">
        <v>1392</v>
      </c>
      <c r="I152" s="9" t="s">
        <v>1392</v>
      </c>
      <c r="J152" s="6" t="s">
        <v>1392</v>
      </c>
      <c r="K152" s="6" t="s">
        <v>1392</v>
      </c>
      <c r="L152" s="6" t="s">
        <v>1392</v>
      </c>
      <c r="M152" s="6" t="s">
        <v>1392</v>
      </c>
    </row>
    <row r="153" spans="1:13">
      <c r="A153" s="7" t="s">
        <v>102</v>
      </c>
      <c r="B153" s="10" t="s">
        <v>1491</v>
      </c>
      <c r="C153" s="7" t="s">
        <v>102</v>
      </c>
      <c r="D153" s="7" t="s">
        <v>1656</v>
      </c>
      <c r="E153" s="7">
        <v>965</v>
      </c>
      <c r="F153" s="11" t="s">
        <v>103</v>
      </c>
      <c r="G153" s="7" t="s">
        <v>102</v>
      </c>
      <c r="H153" s="9" t="s">
        <v>1392</v>
      </c>
      <c r="I153" s="9" t="s">
        <v>1392</v>
      </c>
      <c r="J153" s="6" t="s">
        <v>1392</v>
      </c>
      <c r="K153" s="6" t="s">
        <v>1392</v>
      </c>
      <c r="L153" s="6" t="s">
        <v>1392</v>
      </c>
      <c r="M153" s="6" t="s">
        <v>1392</v>
      </c>
    </row>
    <row r="154" spans="1:13">
      <c r="A154" s="7" t="s">
        <v>32</v>
      </c>
      <c r="B154" s="10" t="s">
        <v>1491</v>
      </c>
      <c r="C154" s="7" t="s">
        <v>32</v>
      </c>
      <c r="D154" s="7" t="s">
        <v>1656</v>
      </c>
      <c r="E154" s="7">
        <v>894</v>
      </c>
      <c r="F154" s="11" t="s">
        <v>33</v>
      </c>
      <c r="G154" s="7" t="s">
        <v>32</v>
      </c>
      <c r="H154" s="9" t="s">
        <v>1392</v>
      </c>
      <c r="I154" s="9" t="s">
        <v>1392</v>
      </c>
      <c r="J154" s="6" t="s">
        <v>1392</v>
      </c>
      <c r="K154" s="6" t="s">
        <v>1392</v>
      </c>
      <c r="L154" s="6" t="s">
        <v>1392</v>
      </c>
      <c r="M154" s="6" t="s">
        <v>1392</v>
      </c>
    </row>
    <row r="155" spans="1:13">
      <c r="A155" s="7" t="s">
        <v>1260</v>
      </c>
      <c r="B155" s="7" t="s">
        <v>1657</v>
      </c>
      <c r="C155" s="7" t="s">
        <v>1260</v>
      </c>
      <c r="D155" s="7" t="s">
        <v>1656</v>
      </c>
      <c r="E155" s="7">
        <v>329</v>
      </c>
      <c r="F155" s="8" t="s">
        <v>410</v>
      </c>
      <c r="G155" s="7" t="s">
        <v>1090</v>
      </c>
      <c r="H155" s="9" t="s">
        <v>1662</v>
      </c>
      <c r="I155" s="9" t="s">
        <v>1392</v>
      </c>
      <c r="J155" s="6" t="s">
        <v>360</v>
      </c>
      <c r="K155" s="6" t="s">
        <v>1392</v>
      </c>
      <c r="L155" s="6" t="s">
        <v>1392</v>
      </c>
      <c r="M155" s="6" t="s">
        <v>1392</v>
      </c>
    </row>
    <row r="156" spans="1:13">
      <c r="A156" s="7" t="s">
        <v>1261</v>
      </c>
      <c r="B156" s="7" t="s">
        <v>1657</v>
      </c>
      <c r="C156" s="7" t="s">
        <v>1261</v>
      </c>
      <c r="D156" s="7" t="s">
        <v>1656</v>
      </c>
      <c r="E156" s="7">
        <v>257</v>
      </c>
      <c r="F156" s="8" t="s">
        <v>403</v>
      </c>
      <c r="G156" s="7" t="s">
        <v>1085</v>
      </c>
      <c r="H156" s="9" t="s">
        <v>1392</v>
      </c>
      <c r="I156" s="9" t="s">
        <v>1392</v>
      </c>
      <c r="J156" s="6" t="s">
        <v>1392</v>
      </c>
      <c r="K156" s="6" t="s">
        <v>1392</v>
      </c>
      <c r="L156" s="6" t="s">
        <v>1392</v>
      </c>
      <c r="M156" s="6" t="s">
        <v>1392</v>
      </c>
    </row>
    <row r="157" spans="1:13">
      <c r="A157" s="7" t="s">
        <v>1262</v>
      </c>
      <c r="B157" s="7" t="s">
        <v>1657</v>
      </c>
      <c r="C157" s="7" t="s">
        <v>1262</v>
      </c>
      <c r="D157" s="7" t="s">
        <v>1656</v>
      </c>
      <c r="E157" s="7">
        <v>761</v>
      </c>
      <c r="F157" s="8" t="s">
        <v>364</v>
      </c>
      <c r="G157" s="7" t="s">
        <v>1072</v>
      </c>
      <c r="H157" s="9" t="s">
        <v>1392</v>
      </c>
      <c r="I157" s="9" t="s">
        <v>1392</v>
      </c>
      <c r="J157" s="6" t="s">
        <v>1392</v>
      </c>
      <c r="K157" s="6" t="s">
        <v>1392</v>
      </c>
      <c r="L157" s="6" t="s">
        <v>1392</v>
      </c>
      <c r="M157" s="6" t="s">
        <v>1392</v>
      </c>
    </row>
    <row r="158" spans="1:13">
      <c r="A158" s="7" t="s">
        <v>194</v>
      </c>
      <c r="B158" s="7" t="s">
        <v>1491</v>
      </c>
      <c r="C158" s="7" t="s">
        <v>194</v>
      </c>
      <c r="D158" s="7" t="s">
        <v>1656</v>
      </c>
      <c r="E158" s="7">
        <v>1034</v>
      </c>
      <c r="F158" s="8" t="s">
        <v>195</v>
      </c>
      <c r="G158" s="7" t="s">
        <v>194</v>
      </c>
      <c r="H158" s="9" t="s">
        <v>1392</v>
      </c>
      <c r="I158" s="9" t="s">
        <v>1392</v>
      </c>
      <c r="J158" s="6" t="s">
        <v>1392</v>
      </c>
      <c r="K158" s="6" t="s">
        <v>1392</v>
      </c>
      <c r="L158" s="6" t="s">
        <v>1392</v>
      </c>
      <c r="M158" s="6" t="s">
        <v>1392</v>
      </c>
    </row>
    <row r="159" spans="1:13">
      <c r="A159" s="7" t="s">
        <v>23</v>
      </c>
      <c r="B159" s="7" t="s">
        <v>1657</v>
      </c>
      <c r="C159" s="7" t="s">
        <v>23</v>
      </c>
      <c r="D159" s="7" t="s">
        <v>1656</v>
      </c>
      <c r="E159" s="7">
        <v>886</v>
      </c>
      <c r="F159" s="8" t="s">
        <v>552</v>
      </c>
      <c r="G159" s="7" t="s">
        <v>1128</v>
      </c>
      <c r="H159" s="9" t="s">
        <v>1392</v>
      </c>
      <c r="I159" s="9" t="s">
        <v>1236</v>
      </c>
      <c r="J159" s="6" t="s">
        <v>1236</v>
      </c>
      <c r="K159" s="6" t="s">
        <v>1392</v>
      </c>
      <c r="L159" s="6" t="s">
        <v>1392</v>
      </c>
      <c r="M159" s="6" t="s">
        <v>1392</v>
      </c>
    </row>
    <row r="160" spans="1:13">
      <c r="A160" s="7" t="s">
        <v>1263</v>
      </c>
      <c r="B160" s="10" t="s">
        <v>1655</v>
      </c>
      <c r="C160" s="7" t="s">
        <v>1263</v>
      </c>
      <c r="D160" s="7" t="s">
        <v>1656</v>
      </c>
      <c r="E160" s="7">
        <v>752</v>
      </c>
      <c r="F160" s="11" t="s">
        <v>6</v>
      </c>
      <c r="G160" s="7" t="s">
        <v>7</v>
      </c>
      <c r="H160" s="9" t="s">
        <v>1392</v>
      </c>
      <c r="I160" s="9" t="s">
        <v>1392</v>
      </c>
      <c r="J160" s="6" t="s">
        <v>1392</v>
      </c>
      <c r="K160" s="6" t="s">
        <v>1392</v>
      </c>
      <c r="L160" s="6" t="s">
        <v>1392</v>
      </c>
      <c r="M160" s="6" t="s">
        <v>1392</v>
      </c>
    </row>
    <row r="161" spans="1:13">
      <c r="A161" s="7" t="s">
        <v>1264</v>
      </c>
      <c r="B161" s="7" t="s">
        <v>1657</v>
      </c>
      <c r="C161" s="7" t="s">
        <v>1264</v>
      </c>
      <c r="D161" s="7" t="s">
        <v>1656</v>
      </c>
      <c r="E161" s="7">
        <v>795</v>
      </c>
      <c r="F161" s="8" t="s">
        <v>421</v>
      </c>
      <c r="G161" s="7" t="s">
        <v>1094</v>
      </c>
      <c r="H161" s="9" t="s">
        <v>1392</v>
      </c>
      <c r="I161" s="9" t="s">
        <v>1392</v>
      </c>
      <c r="J161" s="6" t="s">
        <v>1392</v>
      </c>
      <c r="K161" s="6" t="s">
        <v>1392</v>
      </c>
      <c r="L161" s="6" t="s">
        <v>1392</v>
      </c>
      <c r="M161" s="6" t="s">
        <v>1392</v>
      </c>
    </row>
    <row r="162" spans="1:13">
      <c r="A162" s="7" t="s">
        <v>7</v>
      </c>
      <c r="B162" s="7" t="s">
        <v>1491</v>
      </c>
      <c r="C162" s="7" t="s">
        <v>7</v>
      </c>
      <c r="D162" s="7" t="s">
        <v>1656</v>
      </c>
      <c r="E162" s="7">
        <v>1070</v>
      </c>
      <c r="F162" s="8" t="s">
        <v>6</v>
      </c>
      <c r="G162" s="7" t="s">
        <v>7</v>
      </c>
      <c r="H162" s="9" t="s">
        <v>1392</v>
      </c>
      <c r="I162" s="9" t="s">
        <v>1392</v>
      </c>
      <c r="J162" s="6" t="s">
        <v>1392</v>
      </c>
      <c r="K162" s="6" t="s">
        <v>1392</v>
      </c>
      <c r="L162" s="6" t="s">
        <v>1392</v>
      </c>
      <c r="M162" s="6" t="s">
        <v>1392</v>
      </c>
    </row>
    <row r="163" spans="1:13">
      <c r="A163" s="7" t="s">
        <v>100</v>
      </c>
      <c r="B163" s="7" t="s">
        <v>1491</v>
      </c>
      <c r="C163" s="7" t="s">
        <v>100</v>
      </c>
      <c r="D163" s="7" t="s">
        <v>1656</v>
      </c>
      <c r="E163" s="7">
        <v>963</v>
      </c>
      <c r="F163" s="8" t="s">
        <v>101</v>
      </c>
      <c r="G163" s="7" t="s">
        <v>100</v>
      </c>
      <c r="H163" s="9" t="s">
        <v>1392</v>
      </c>
      <c r="I163" s="9" t="s">
        <v>1392</v>
      </c>
      <c r="J163" s="6" t="s">
        <v>1392</v>
      </c>
      <c r="K163" s="6" t="s">
        <v>1392</v>
      </c>
      <c r="L163" s="6" t="s">
        <v>1392</v>
      </c>
      <c r="M163" s="6" t="s">
        <v>1392</v>
      </c>
    </row>
    <row r="164" spans="1:13">
      <c r="A164" s="7" t="s">
        <v>1265</v>
      </c>
      <c r="B164" s="7" t="s">
        <v>1655</v>
      </c>
      <c r="C164" s="7" t="s">
        <v>1265</v>
      </c>
      <c r="D164" s="7" t="s">
        <v>1656</v>
      </c>
      <c r="E164" s="7">
        <v>431</v>
      </c>
      <c r="F164" s="8" t="s">
        <v>441</v>
      </c>
      <c r="G164" s="7" t="s">
        <v>1102</v>
      </c>
      <c r="H164" s="9" t="s">
        <v>1392</v>
      </c>
      <c r="I164" s="9" t="s">
        <v>1392</v>
      </c>
      <c r="J164" s="6" t="s">
        <v>1392</v>
      </c>
      <c r="K164" s="6" t="s">
        <v>1392</v>
      </c>
      <c r="L164" s="6" t="s">
        <v>1392</v>
      </c>
      <c r="M164" s="6" t="s">
        <v>1392</v>
      </c>
    </row>
    <row r="165" spans="1:13">
      <c r="A165" s="7" t="s">
        <v>497</v>
      </c>
      <c r="B165" s="7" t="s">
        <v>1658</v>
      </c>
      <c r="C165" s="7" t="s">
        <v>497</v>
      </c>
      <c r="D165" s="7" t="s">
        <v>1656</v>
      </c>
      <c r="E165" s="7">
        <v>545</v>
      </c>
      <c r="F165" s="8" t="s">
        <v>491</v>
      </c>
      <c r="G165" s="7" t="s">
        <v>1114</v>
      </c>
      <c r="H165" s="9" t="s">
        <v>1392</v>
      </c>
      <c r="I165" s="9" t="s">
        <v>1392</v>
      </c>
      <c r="J165" s="6" t="s">
        <v>1392</v>
      </c>
      <c r="K165" s="6" t="s">
        <v>1392</v>
      </c>
      <c r="L165" s="6" t="s">
        <v>1392</v>
      </c>
      <c r="M165" s="6" t="s">
        <v>1392</v>
      </c>
    </row>
    <row r="166" spans="1:13">
      <c r="A166" s="7" t="s">
        <v>1266</v>
      </c>
      <c r="B166" s="10" t="s">
        <v>1655</v>
      </c>
      <c r="C166" s="7" t="s">
        <v>1266</v>
      </c>
      <c r="D166" s="7" t="s">
        <v>1656</v>
      </c>
      <c r="E166" s="7">
        <v>324</v>
      </c>
      <c r="F166" s="11" t="s">
        <v>410</v>
      </c>
      <c r="G166" s="7" t="s">
        <v>1090</v>
      </c>
      <c r="H166" s="9" t="s">
        <v>344</v>
      </c>
      <c r="I166" s="9" t="s">
        <v>1392</v>
      </c>
      <c r="J166" s="6" t="s">
        <v>344</v>
      </c>
      <c r="K166" s="6" t="s">
        <v>1392</v>
      </c>
      <c r="L166" s="6" t="s">
        <v>1392</v>
      </c>
      <c r="M166" s="6" t="s">
        <v>1392</v>
      </c>
    </row>
    <row r="167" spans="1:13">
      <c r="A167" s="7" t="s">
        <v>134</v>
      </c>
      <c r="B167" s="7" t="s">
        <v>1491</v>
      </c>
      <c r="C167" s="7" t="s">
        <v>134</v>
      </c>
      <c r="D167" s="7" t="s">
        <v>1656</v>
      </c>
      <c r="E167" s="7">
        <v>990</v>
      </c>
      <c r="F167" s="8" t="s">
        <v>135</v>
      </c>
      <c r="G167" s="7" t="s">
        <v>134</v>
      </c>
      <c r="H167" s="9" t="s">
        <v>1392</v>
      </c>
      <c r="I167" s="9" t="s">
        <v>1392</v>
      </c>
      <c r="J167" s="6" t="s">
        <v>1392</v>
      </c>
      <c r="K167" s="6" t="s">
        <v>1392</v>
      </c>
      <c r="L167" s="6" t="s">
        <v>1392</v>
      </c>
      <c r="M167" s="6" t="s">
        <v>1392</v>
      </c>
    </row>
    <row r="168" spans="1:13">
      <c r="A168" s="7" t="s">
        <v>1267</v>
      </c>
      <c r="B168" s="7" t="s">
        <v>1655</v>
      </c>
      <c r="C168" s="7" t="s">
        <v>1267</v>
      </c>
      <c r="D168" s="7" t="s">
        <v>1656</v>
      </c>
      <c r="E168" s="7">
        <v>504</v>
      </c>
      <c r="F168" s="8" t="s">
        <v>480</v>
      </c>
      <c r="G168" s="7" t="s">
        <v>1109</v>
      </c>
      <c r="H168" s="9" t="s">
        <v>1392</v>
      </c>
      <c r="I168" s="9" t="s">
        <v>1392</v>
      </c>
      <c r="J168" s="6" t="s">
        <v>1392</v>
      </c>
      <c r="K168" s="6" t="s">
        <v>1392</v>
      </c>
      <c r="L168" s="6" t="s">
        <v>1392</v>
      </c>
      <c r="M168" s="6" t="s">
        <v>1392</v>
      </c>
    </row>
    <row r="169" spans="1:13">
      <c r="A169" s="7" t="s">
        <v>371</v>
      </c>
      <c r="B169" s="7" t="s">
        <v>1658</v>
      </c>
      <c r="C169" s="7" t="s">
        <v>371</v>
      </c>
      <c r="D169" s="7" t="s">
        <v>1656</v>
      </c>
      <c r="E169" s="7">
        <v>146</v>
      </c>
      <c r="F169" s="8" t="s">
        <v>364</v>
      </c>
      <c r="G169" s="7" t="s">
        <v>1072</v>
      </c>
      <c r="H169" s="9" t="s">
        <v>1392</v>
      </c>
      <c r="I169" s="9" t="s">
        <v>1392</v>
      </c>
      <c r="J169" s="6" t="s">
        <v>1392</v>
      </c>
      <c r="K169" s="6" t="s">
        <v>1392</v>
      </c>
      <c r="L169" s="6" t="s">
        <v>1392</v>
      </c>
      <c r="M169" s="6" t="s">
        <v>1392</v>
      </c>
    </row>
    <row r="170" spans="1:13">
      <c r="A170" s="7" t="s">
        <v>546</v>
      </c>
      <c r="B170" s="7" t="s">
        <v>1658</v>
      </c>
      <c r="C170" s="7" t="s">
        <v>546</v>
      </c>
      <c r="D170" s="7" t="s">
        <v>1656</v>
      </c>
      <c r="E170" s="7">
        <v>668</v>
      </c>
      <c r="F170" s="8" t="s">
        <v>545</v>
      </c>
      <c r="G170" s="7" t="s">
        <v>1127</v>
      </c>
      <c r="H170" s="9" t="s">
        <v>1392</v>
      </c>
      <c r="I170" s="9" t="s">
        <v>1392</v>
      </c>
      <c r="J170" s="6" t="s">
        <v>1392</v>
      </c>
      <c r="K170" s="6" t="s">
        <v>1392</v>
      </c>
      <c r="L170" s="6" t="s">
        <v>1392</v>
      </c>
      <c r="M170" s="6" t="s">
        <v>1392</v>
      </c>
    </row>
    <row r="171" spans="1:13">
      <c r="A171" s="7" t="s">
        <v>1268</v>
      </c>
      <c r="B171" s="7" t="s">
        <v>1657</v>
      </c>
      <c r="C171" s="7" t="s">
        <v>1268</v>
      </c>
      <c r="D171" s="7" t="s">
        <v>1656</v>
      </c>
      <c r="E171" s="7">
        <v>267</v>
      </c>
      <c r="F171" s="8" t="s">
        <v>403</v>
      </c>
      <c r="G171" s="7" t="s">
        <v>1085</v>
      </c>
      <c r="H171" s="9" t="s">
        <v>1392</v>
      </c>
      <c r="I171" s="9" t="s">
        <v>1392</v>
      </c>
      <c r="J171" s="6" t="s">
        <v>1392</v>
      </c>
      <c r="K171" s="6" t="s">
        <v>1392</v>
      </c>
      <c r="L171" s="6" t="s">
        <v>1392</v>
      </c>
      <c r="M171" s="6" t="s">
        <v>1392</v>
      </c>
    </row>
    <row r="172" spans="1:13">
      <c r="A172" s="7" t="s">
        <v>1269</v>
      </c>
      <c r="B172" s="7" t="s">
        <v>1655</v>
      </c>
      <c r="C172" s="7" t="s">
        <v>1269</v>
      </c>
      <c r="D172" s="7" t="s">
        <v>1656</v>
      </c>
      <c r="E172" s="7">
        <v>208</v>
      </c>
      <c r="F172" s="8" t="s">
        <v>393</v>
      </c>
      <c r="G172" s="7" t="s">
        <v>1079</v>
      </c>
      <c r="H172" s="9" t="s">
        <v>345</v>
      </c>
      <c r="I172" s="9" t="s">
        <v>1392</v>
      </c>
      <c r="J172" s="6" t="s">
        <v>345</v>
      </c>
      <c r="K172" s="6" t="s">
        <v>1392</v>
      </c>
      <c r="L172" s="6" t="s">
        <v>1392</v>
      </c>
      <c r="M172" s="6" t="s">
        <v>1392</v>
      </c>
    </row>
    <row r="173" spans="1:13">
      <c r="A173" s="7" t="s">
        <v>1270</v>
      </c>
      <c r="B173" s="7" t="s">
        <v>1655</v>
      </c>
      <c r="C173" s="7" t="s">
        <v>1270</v>
      </c>
      <c r="D173" s="7" t="s">
        <v>1656</v>
      </c>
      <c r="E173" s="7">
        <v>55</v>
      </c>
      <c r="F173" s="8" t="s">
        <v>355</v>
      </c>
      <c r="G173" s="7" t="s">
        <v>1068</v>
      </c>
      <c r="H173" s="9" t="s">
        <v>1392</v>
      </c>
      <c r="I173" s="9" t="s">
        <v>1392</v>
      </c>
      <c r="J173" s="6" t="s">
        <v>1392</v>
      </c>
      <c r="K173" s="6" t="s">
        <v>1392</v>
      </c>
      <c r="L173" s="6" t="s">
        <v>1392</v>
      </c>
      <c r="M173" s="6" t="s">
        <v>1392</v>
      </c>
    </row>
    <row r="174" spans="1:13">
      <c r="A174" s="7" t="s">
        <v>1271</v>
      </c>
      <c r="B174" s="7" t="s">
        <v>1655</v>
      </c>
      <c r="C174" s="7" t="s">
        <v>1271</v>
      </c>
      <c r="D174" s="7" t="s">
        <v>1656</v>
      </c>
      <c r="E174" s="7">
        <v>390</v>
      </c>
      <c r="F174" s="8" t="s">
        <v>422</v>
      </c>
      <c r="G174" s="7" t="s">
        <v>1095</v>
      </c>
      <c r="H174" s="9" t="s">
        <v>1392</v>
      </c>
      <c r="I174" s="9" t="s">
        <v>1392</v>
      </c>
      <c r="J174" s="6" t="s">
        <v>1392</v>
      </c>
      <c r="K174" s="6" t="s">
        <v>1392</v>
      </c>
      <c r="L174" s="6" t="s">
        <v>1392</v>
      </c>
      <c r="M174" s="6" t="s">
        <v>1392</v>
      </c>
    </row>
    <row r="175" spans="1:13">
      <c r="A175" s="7" t="s">
        <v>1272</v>
      </c>
      <c r="B175" s="7" t="s">
        <v>1657</v>
      </c>
      <c r="C175" s="7" t="s">
        <v>1272</v>
      </c>
      <c r="D175" s="7" t="s">
        <v>1656</v>
      </c>
      <c r="E175" s="7">
        <v>290</v>
      </c>
      <c r="F175" s="8" t="s">
        <v>403</v>
      </c>
      <c r="G175" s="7" t="s">
        <v>1085</v>
      </c>
      <c r="H175" s="9" t="s">
        <v>360</v>
      </c>
      <c r="I175" s="9" t="s">
        <v>1392</v>
      </c>
      <c r="J175" s="6" t="s">
        <v>360</v>
      </c>
      <c r="K175" s="6" t="s">
        <v>1392</v>
      </c>
      <c r="L175" s="6" t="s">
        <v>1392</v>
      </c>
      <c r="M175" s="6" t="s">
        <v>1392</v>
      </c>
    </row>
    <row r="176" spans="1:13">
      <c r="A176" s="7" t="s">
        <v>1273</v>
      </c>
      <c r="B176" s="10" t="s">
        <v>1657</v>
      </c>
      <c r="C176" s="7" t="s">
        <v>1273</v>
      </c>
      <c r="D176" s="7" t="s">
        <v>1656</v>
      </c>
      <c r="E176" s="7">
        <v>793</v>
      </c>
      <c r="F176" s="11" t="s">
        <v>421</v>
      </c>
      <c r="G176" s="7" t="s">
        <v>1094</v>
      </c>
      <c r="H176" s="9" t="s">
        <v>1392</v>
      </c>
      <c r="I176" s="9" t="s">
        <v>1392</v>
      </c>
      <c r="J176" s="6" t="s">
        <v>1392</v>
      </c>
      <c r="K176" s="6" t="s">
        <v>1392</v>
      </c>
      <c r="L176" s="6" t="s">
        <v>1392</v>
      </c>
      <c r="M176" s="6" t="s">
        <v>1392</v>
      </c>
    </row>
    <row r="177" spans="1:13">
      <c r="A177" s="7" t="s">
        <v>1274</v>
      </c>
      <c r="B177" s="7" t="s">
        <v>1655</v>
      </c>
      <c r="C177" s="7" t="s">
        <v>1274</v>
      </c>
      <c r="D177" s="7" t="s">
        <v>1656</v>
      </c>
      <c r="E177" s="7">
        <v>657</v>
      </c>
      <c r="F177" s="8" t="s">
        <v>541</v>
      </c>
      <c r="G177" s="7" t="s">
        <v>1126</v>
      </c>
      <c r="H177" s="9" t="s">
        <v>1392</v>
      </c>
      <c r="I177" s="9" t="s">
        <v>1392</v>
      </c>
      <c r="J177" s="6" t="s">
        <v>1392</v>
      </c>
      <c r="K177" s="6" t="s">
        <v>1392</v>
      </c>
      <c r="L177" s="6" t="s">
        <v>1392</v>
      </c>
      <c r="M177" s="6" t="s">
        <v>1392</v>
      </c>
    </row>
    <row r="178" spans="1:13">
      <c r="A178" s="7" t="s">
        <v>1275</v>
      </c>
      <c r="B178" s="7" t="s">
        <v>1655</v>
      </c>
      <c r="C178" s="7" t="s">
        <v>1275</v>
      </c>
      <c r="D178" s="7" t="s">
        <v>1656</v>
      </c>
      <c r="E178" s="7">
        <v>19</v>
      </c>
      <c r="F178" s="8" t="s">
        <v>346</v>
      </c>
      <c r="G178" s="7" t="s">
        <v>1062</v>
      </c>
      <c r="H178" s="9" t="s">
        <v>1392</v>
      </c>
      <c r="I178" s="9" t="s">
        <v>1392</v>
      </c>
      <c r="J178" s="6" t="s">
        <v>1392</v>
      </c>
      <c r="K178" s="6" t="s">
        <v>1392</v>
      </c>
      <c r="L178" s="6" t="s">
        <v>1392</v>
      </c>
      <c r="M178" s="6" t="s">
        <v>1392</v>
      </c>
    </row>
    <row r="179" spans="1:13">
      <c r="A179" s="7" t="s">
        <v>1276</v>
      </c>
      <c r="B179" s="7" t="s">
        <v>1657</v>
      </c>
      <c r="C179" s="7" t="s">
        <v>1276</v>
      </c>
      <c r="D179" s="7" t="s">
        <v>1656</v>
      </c>
      <c r="E179" s="7">
        <v>304</v>
      </c>
      <c r="F179" s="8" t="s">
        <v>410</v>
      </c>
      <c r="G179" s="7" t="s">
        <v>1090</v>
      </c>
      <c r="H179" s="9" t="s">
        <v>1392</v>
      </c>
      <c r="I179" s="9" t="s">
        <v>1392</v>
      </c>
      <c r="J179" s="6" t="s">
        <v>1392</v>
      </c>
      <c r="K179" s="6" t="s">
        <v>1392</v>
      </c>
      <c r="L179" s="6" t="s">
        <v>1392</v>
      </c>
      <c r="M179" s="6" t="s">
        <v>1392</v>
      </c>
    </row>
    <row r="180" spans="1:13">
      <c r="A180" s="7" t="s">
        <v>108</v>
      </c>
      <c r="B180" s="7" t="s">
        <v>1491</v>
      </c>
      <c r="C180" s="7" t="s">
        <v>108</v>
      </c>
      <c r="D180" s="7" t="s">
        <v>1656</v>
      </c>
      <c r="E180" s="7">
        <v>971</v>
      </c>
      <c r="F180" s="8" t="s">
        <v>109</v>
      </c>
      <c r="G180" s="7" t="s">
        <v>108</v>
      </c>
      <c r="H180" s="9" t="s">
        <v>1392</v>
      </c>
      <c r="I180" s="9" t="s">
        <v>1392</v>
      </c>
      <c r="J180" s="6" t="s">
        <v>1392</v>
      </c>
      <c r="K180" s="6" t="s">
        <v>1392</v>
      </c>
      <c r="L180" s="6" t="s">
        <v>1392</v>
      </c>
      <c r="M180" s="6" t="s">
        <v>1392</v>
      </c>
    </row>
    <row r="181" spans="1:13">
      <c r="A181" s="7" t="s">
        <v>215</v>
      </c>
      <c r="B181" s="7" t="s">
        <v>1491</v>
      </c>
      <c r="C181" s="7" t="s">
        <v>215</v>
      </c>
      <c r="D181" s="7" t="s">
        <v>1656</v>
      </c>
      <c r="E181" s="7">
        <v>1048</v>
      </c>
      <c r="F181" s="8" t="s">
        <v>216</v>
      </c>
      <c r="G181" s="7" t="s">
        <v>215</v>
      </c>
      <c r="H181" s="9" t="s">
        <v>1392</v>
      </c>
      <c r="I181" s="9" t="s">
        <v>1392</v>
      </c>
      <c r="J181" s="6" t="s">
        <v>1392</v>
      </c>
      <c r="K181" s="6" t="s">
        <v>1392</v>
      </c>
      <c r="L181" s="6" t="s">
        <v>1392</v>
      </c>
      <c r="M181" s="6" t="s">
        <v>1392</v>
      </c>
    </row>
    <row r="182" spans="1:13">
      <c r="A182" s="7" t="s">
        <v>406</v>
      </c>
      <c r="B182" s="7" t="s">
        <v>1658</v>
      </c>
      <c r="C182" s="7" t="s">
        <v>406</v>
      </c>
      <c r="D182" s="7" t="s">
        <v>1656</v>
      </c>
      <c r="E182" s="7">
        <v>294</v>
      </c>
      <c r="F182" s="8" t="s">
        <v>405</v>
      </c>
      <c r="G182" s="7" t="s">
        <v>1086</v>
      </c>
      <c r="H182" s="9" t="s">
        <v>1392</v>
      </c>
      <c r="I182" s="9" t="s">
        <v>1392</v>
      </c>
      <c r="J182" s="6" t="s">
        <v>1392</v>
      </c>
      <c r="K182" s="6" t="s">
        <v>1392</v>
      </c>
      <c r="L182" s="6" t="s">
        <v>1392</v>
      </c>
      <c r="M182" s="6" t="s">
        <v>1392</v>
      </c>
    </row>
    <row r="183" spans="1:13">
      <c r="A183" s="7" t="s">
        <v>196</v>
      </c>
      <c r="B183" s="10" t="s">
        <v>1491</v>
      </c>
      <c r="C183" s="7" t="s">
        <v>196</v>
      </c>
      <c r="D183" s="7" t="s">
        <v>1656</v>
      </c>
      <c r="E183" s="7">
        <v>1036</v>
      </c>
      <c r="F183" s="11" t="s">
        <v>197</v>
      </c>
      <c r="G183" s="7" t="s">
        <v>196</v>
      </c>
      <c r="H183" s="9" t="s">
        <v>1392</v>
      </c>
      <c r="I183" s="9" t="s">
        <v>1392</v>
      </c>
      <c r="J183" s="6" t="s">
        <v>1392</v>
      </c>
      <c r="K183" s="6" t="s">
        <v>1392</v>
      </c>
      <c r="L183" s="6" t="s">
        <v>1392</v>
      </c>
      <c r="M183" s="6" t="s">
        <v>1392</v>
      </c>
    </row>
    <row r="184" spans="1:13">
      <c r="A184" s="7" t="s">
        <v>196</v>
      </c>
      <c r="B184" s="7" t="s">
        <v>1491</v>
      </c>
      <c r="C184" s="7" t="s">
        <v>196</v>
      </c>
      <c r="D184" s="7" t="s">
        <v>1656</v>
      </c>
      <c r="E184" s="7">
        <v>1047</v>
      </c>
      <c r="F184" s="8" t="s">
        <v>214</v>
      </c>
      <c r="G184" s="7" t="s">
        <v>196</v>
      </c>
      <c r="H184" s="9" t="s">
        <v>1392</v>
      </c>
      <c r="I184" s="9" t="s">
        <v>1392</v>
      </c>
      <c r="J184" s="6" t="s">
        <v>1392</v>
      </c>
      <c r="K184" s="6" t="s">
        <v>1392</v>
      </c>
      <c r="L184" s="6" t="s">
        <v>1392</v>
      </c>
      <c r="M184" s="6" t="s">
        <v>1392</v>
      </c>
    </row>
    <row r="185" spans="1:13">
      <c r="A185" s="7" t="s">
        <v>202</v>
      </c>
      <c r="B185" s="7" t="s">
        <v>1491</v>
      </c>
      <c r="C185" s="7" t="s">
        <v>202</v>
      </c>
      <c r="D185" s="7" t="s">
        <v>1656</v>
      </c>
      <c r="E185" s="7">
        <v>1040</v>
      </c>
      <c r="F185" s="8" t="s">
        <v>203</v>
      </c>
      <c r="G185" s="7" t="s">
        <v>202</v>
      </c>
      <c r="H185" s="9" t="s">
        <v>1392</v>
      </c>
      <c r="I185" s="9" t="s">
        <v>1392</v>
      </c>
      <c r="J185" s="6" t="s">
        <v>1392</v>
      </c>
      <c r="K185" s="6" t="s">
        <v>1392</v>
      </c>
      <c r="L185" s="6" t="s">
        <v>1392</v>
      </c>
      <c r="M185" s="6" t="s">
        <v>1392</v>
      </c>
    </row>
    <row r="186" spans="1:13">
      <c r="A186" s="7" t="s">
        <v>210</v>
      </c>
      <c r="B186" s="7" t="s">
        <v>1491</v>
      </c>
      <c r="C186" s="7" t="s">
        <v>210</v>
      </c>
      <c r="D186" s="7" t="s">
        <v>1656</v>
      </c>
      <c r="E186" s="7">
        <v>1045</v>
      </c>
      <c r="F186" s="8" t="s">
        <v>211</v>
      </c>
      <c r="G186" s="7" t="s">
        <v>210</v>
      </c>
      <c r="H186" s="9" t="s">
        <v>1392</v>
      </c>
      <c r="I186" s="9" t="s">
        <v>1392</v>
      </c>
      <c r="J186" s="6" t="s">
        <v>1392</v>
      </c>
      <c r="K186" s="6" t="s">
        <v>1392</v>
      </c>
      <c r="L186" s="6" t="s">
        <v>1392</v>
      </c>
      <c r="M186" s="6" t="s">
        <v>1392</v>
      </c>
    </row>
    <row r="187" spans="1:13">
      <c r="A187" s="7" t="s">
        <v>1277</v>
      </c>
      <c r="B187" s="7" t="s">
        <v>1657</v>
      </c>
      <c r="C187" s="7" t="s">
        <v>1277</v>
      </c>
      <c r="D187" s="7" t="s">
        <v>1656</v>
      </c>
      <c r="E187" s="7">
        <v>41</v>
      </c>
      <c r="F187" s="8" t="s">
        <v>349</v>
      </c>
      <c r="G187" s="7" t="s">
        <v>1063</v>
      </c>
      <c r="H187" s="9" t="s">
        <v>360</v>
      </c>
      <c r="I187" s="9" t="s">
        <v>1392</v>
      </c>
      <c r="J187" s="6" t="s">
        <v>344</v>
      </c>
      <c r="K187" s="6" t="s">
        <v>1392</v>
      </c>
      <c r="L187" s="6" t="s">
        <v>1392</v>
      </c>
      <c r="M187" s="6" t="s">
        <v>1392</v>
      </c>
    </row>
    <row r="188" spans="1:13">
      <c r="A188" s="7" t="s">
        <v>449</v>
      </c>
      <c r="B188" s="7" t="s">
        <v>1658</v>
      </c>
      <c r="C188" s="7" t="s">
        <v>449</v>
      </c>
      <c r="D188" s="7" t="s">
        <v>1656</v>
      </c>
      <c r="E188" s="7">
        <v>434</v>
      </c>
      <c r="F188" s="8" t="s">
        <v>441</v>
      </c>
      <c r="G188" s="7" t="s">
        <v>1102</v>
      </c>
      <c r="H188" s="9" t="s">
        <v>344</v>
      </c>
      <c r="I188" s="9" t="s">
        <v>1392</v>
      </c>
      <c r="J188" s="6" t="s">
        <v>344</v>
      </c>
      <c r="K188" s="6" t="s">
        <v>1392</v>
      </c>
      <c r="L188" s="6" t="s">
        <v>1392</v>
      </c>
      <c r="M188" s="6" t="s">
        <v>1392</v>
      </c>
    </row>
    <row r="189" spans="1:13">
      <c r="A189" s="7" t="s">
        <v>523</v>
      </c>
      <c r="B189" s="7" t="s">
        <v>1658</v>
      </c>
      <c r="C189" s="7" t="s">
        <v>523</v>
      </c>
      <c r="D189" s="7" t="s">
        <v>1656</v>
      </c>
      <c r="E189" s="7">
        <v>617</v>
      </c>
      <c r="F189" s="8" t="s">
        <v>515</v>
      </c>
      <c r="G189" s="7" t="s">
        <v>1121</v>
      </c>
      <c r="H189" s="9" t="s">
        <v>345</v>
      </c>
      <c r="I189" s="9" t="s">
        <v>1392</v>
      </c>
      <c r="J189" s="6" t="s">
        <v>344</v>
      </c>
      <c r="K189" s="6" t="s">
        <v>1392</v>
      </c>
      <c r="L189" s="6" t="s">
        <v>1392</v>
      </c>
      <c r="M189" s="6" t="s">
        <v>1392</v>
      </c>
    </row>
    <row r="190" spans="1:13">
      <c r="A190" s="7" t="s">
        <v>1278</v>
      </c>
      <c r="B190" s="7" t="s">
        <v>1657</v>
      </c>
      <c r="C190" s="7" t="s">
        <v>1278</v>
      </c>
      <c r="D190" s="7" t="s">
        <v>1656</v>
      </c>
      <c r="E190" s="7">
        <v>308</v>
      </c>
      <c r="F190" s="8" t="s">
        <v>410</v>
      </c>
      <c r="G190" s="7" t="s">
        <v>1090</v>
      </c>
      <c r="H190" s="9" t="s">
        <v>1392</v>
      </c>
      <c r="I190" s="9" t="s">
        <v>1392</v>
      </c>
      <c r="J190" s="6" t="s">
        <v>1392</v>
      </c>
      <c r="K190" s="6" t="s">
        <v>1392</v>
      </c>
      <c r="L190" s="6" t="s">
        <v>1392</v>
      </c>
      <c r="M190" s="6" t="s">
        <v>1392</v>
      </c>
    </row>
    <row r="191" spans="1:13">
      <c r="A191" s="7" t="s">
        <v>1279</v>
      </c>
      <c r="B191" s="10" t="s">
        <v>1655</v>
      </c>
      <c r="C191" s="7" t="s">
        <v>1279</v>
      </c>
      <c r="D191" s="7" t="s">
        <v>1656</v>
      </c>
      <c r="E191" s="7">
        <v>562</v>
      </c>
      <c r="F191" s="11" t="s">
        <v>500</v>
      </c>
      <c r="G191" s="7" t="s">
        <v>1116</v>
      </c>
      <c r="H191" s="9" t="s">
        <v>345</v>
      </c>
      <c r="I191" s="9" t="s">
        <v>1392</v>
      </c>
      <c r="J191" s="6" t="s">
        <v>345</v>
      </c>
      <c r="K191" s="6" t="s">
        <v>1392</v>
      </c>
      <c r="L191" s="6" t="s">
        <v>1392</v>
      </c>
      <c r="M191" s="6" t="s">
        <v>1392</v>
      </c>
    </row>
    <row r="192" spans="1:13">
      <c r="A192" s="7" t="s">
        <v>1280</v>
      </c>
      <c r="B192" s="7" t="s">
        <v>1655</v>
      </c>
      <c r="C192" s="7" t="s">
        <v>1280</v>
      </c>
      <c r="D192" s="7" t="s">
        <v>1656</v>
      </c>
      <c r="E192" s="7">
        <v>277</v>
      </c>
      <c r="F192" s="8" t="s">
        <v>403</v>
      </c>
      <c r="G192" s="7" t="s">
        <v>1085</v>
      </c>
      <c r="H192" s="9" t="s">
        <v>344</v>
      </c>
      <c r="I192" s="9" t="s">
        <v>1392</v>
      </c>
      <c r="J192" s="6" t="s">
        <v>1392</v>
      </c>
      <c r="K192" s="6" t="s">
        <v>1392</v>
      </c>
      <c r="L192" s="6" t="s">
        <v>1392</v>
      </c>
      <c r="M192" s="6" t="s">
        <v>1392</v>
      </c>
    </row>
    <row r="193" spans="1:13">
      <c r="A193" s="7" t="s">
        <v>1609</v>
      </c>
      <c r="B193" s="10" t="s">
        <v>1660</v>
      </c>
      <c r="C193" s="7" t="s">
        <v>774</v>
      </c>
      <c r="D193" s="7" t="s">
        <v>1656</v>
      </c>
      <c r="E193" s="7">
        <v>73</v>
      </c>
      <c r="F193" s="11" t="s">
        <v>1392</v>
      </c>
      <c r="G193" s="7" t="s">
        <v>1392</v>
      </c>
      <c r="H193" s="9" t="s">
        <v>1392</v>
      </c>
      <c r="I193" s="9" t="s">
        <v>1392</v>
      </c>
      <c r="J193" s="6" t="s">
        <v>1392</v>
      </c>
      <c r="K193" s="6" t="s">
        <v>1392</v>
      </c>
      <c r="L193" s="6" t="s">
        <v>1392</v>
      </c>
      <c r="M193" s="6" t="s">
        <v>1392</v>
      </c>
    </row>
    <row r="194" spans="1:13">
      <c r="A194" s="7" t="s">
        <v>1281</v>
      </c>
      <c r="B194" s="10" t="s">
        <v>1655</v>
      </c>
      <c r="C194" s="7" t="s">
        <v>1281</v>
      </c>
      <c r="D194" s="7" t="s">
        <v>1656</v>
      </c>
      <c r="E194" s="7">
        <v>152</v>
      </c>
      <c r="F194" s="11" t="s">
        <v>372</v>
      </c>
      <c r="G194" s="7" t="s">
        <v>1073</v>
      </c>
      <c r="H194" s="9" t="s">
        <v>360</v>
      </c>
      <c r="I194" s="9" t="s">
        <v>1392</v>
      </c>
      <c r="J194" s="6" t="s">
        <v>360</v>
      </c>
      <c r="K194" s="6" t="s">
        <v>1556</v>
      </c>
      <c r="L194" s="6" t="s">
        <v>1558</v>
      </c>
      <c r="M194" s="6" t="s">
        <v>1559</v>
      </c>
    </row>
    <row r="195" spans="1:13">
      <c r="A195" s="7" t="s">
        <v>1282</v>
      </c>
      <c r="B195" s="7" t="s">
        <v>1655</v>
      </c>
      <c r="C195" s="7" t="s">
        <v>1282</v>
      </c>
      <c r="D195" s="7" t="s">
        <v>1656</v>
      </c>
      <c r="E195" s="7">
        <v>233</v>
      </c>
      <c r="F195" s="8" t="s">
        <v>400</v>
      </c>
      <c r="G195" s="7" t="s">
        <v>1084</v>
      </c>
      <c r="H195" s="9" t="s">
        <v>1392</v>
      </c>
      <c r="I195" s="9" t="s">
        <v>1392</v>
      </c>
      <c r="J195" s="6" t="s">
        <v>1392</v>
      </c>
      <c r="K195" s="6" t="s">
        <v>1392</v>
      </c>
      <c r="L195" s="6" t="s">
        <v>1392</v>
      </c>
      <c r="M195" s="6" t="s">
        <v>1392</v>
      </c>
    </row>
    <row r="196" spans="1:13">
      <c r="A196" s="7" t="s">
        <v>246</v>
      </c>
      <c r="B196" s="7" t="s">
        <v>1491</v>
      </c>
      <c r="C196" s="7" t="s">
        <v>246</v>
      </c>
      <c r="D196" s="7" t="s">
        <v>1656</v>
      </c>
      <c r="E196" s="7">
        <v>1073</v>
      </c>
      <c r="F196" s="8" t="s">
        <v>247</v>
      </c>
      <c r="G196" s="7" t="s">
        <v>246</v>
      </c>
      <c r="H196" s="9" t="s">
        <v>1392</v>
      </c>
      <c r="I196" s="9" t="s">
        <v>1392</v>
      </c>
      <c r="J196" s="6" t="s">
        <v>1392</v>
      </c>
      <c r="K196" s="6" t="s">
        <v>1392</v>
      </c>
      <c r="L196" s="6" t="s">
        <v>1392</v>
      </c>
      <c r="M196" s="6" t="s">
        <v>1392</v>
      </c>
    </row>
    <row r="197" spans="1:13">
      <c r="A197" s="7" t="s">
        <v>1283</v>
      </c>
      <c r="B197" s="10" t="s">
        <v>1657</v>
      </c>
      <c r="C197" s="7" t="s">
        <v>1283</v>
      </c>
      <c r="D197" s="7" t="s">
        <v>1656</v>
      </c>
      <c r="E197" s="7">
        <v>300</v>
      </c>
      <c r="F197" s="11" t="s">
        <v>409</v>
      </c>
      <c r="G197" s="7" t="s">
        <v>1089</v>
      </c>
      <c r="H197" s="9" t="s">
        <v>1392</v>
      </c>
      <c r="I197" s="9" t="s">
        <v>1392</v>
      </c>
      <c r="J197" s="6" t="s">
        <v>1392</v>
      </c>
      <c r="K197" s="6" t="s">
        <v>1392</v>
      </c>
      <c r="L197" s="6" t="s">
        <v>1392</v>
      </c>
      <c r="M197" s="6" t="s">
        <v>1392</v>
      </c>
    </row>
    <row r="198" spans="1:13">
      <c r="A198" s="7" t="s">
        <v>495</v>
      </c>
      <c r="B198" s="7" t="s">
        <v>1658</v>
      </c>
      <c r="C198" s="7" t="s">
        <v>495</v>
      </c>
      <c r="D198" s="7" t="s">
        <v>1656</v>
      </c>
      <c r="E198" s="7">
        <v>537</v>
      </c>
      <c r="F198" s="8" t="s">
        <v>491</v>
      </c>
      <c r="G198" s="7" t="s">
        <v>1114</v>
      </c>
      <c r="H198" s="9" t="s">
        <v>344</v>
      </c>
      <c r="I198" s="9" t="s">
        <v>1392</v>
      </c>
      <c r="J198" s="6" t="s">
        <v>344</v>
      </c>
      <c r="K198" s="6" t="s">
        <v>1392</v>
      </c>
      <c r="L198" s="6" t="s">
        <v>1392</v>
      </c>
      <c r="M198" s="6" t="s">
        <v>1392</v>
      </c>
    </row>
    <row r="199" spans="1:13">
      <c r="A199" s="7" t="s">
        <v>1284</v>
      </c>
      <c r="B199" s="7" t="s">
        <v>1657</v>
      </c>
      <c r="C199" s="7" t="s">
        <v>1284</v>
      </c>
      <c r="D199" s="7" t="s">
        <v>1656</v>
      </c>
      <c r="E199" s="7">
        <v>158</v>
      </c>
      <c r="F199" s="8" t="s">
        <v>372</v>
      </c>
      <c r="G199" s="7" t="s">
        <v>1073</v>
      </c>
      <c r="H199" s="9" t="s">
        <v>1392</v>
      </c>
      <c r="I199" s="9" t="s">
        <v>1392</v>
      </c>
      <c r="J199" s="6" t="s">
        <v>1392</v>
      </c>
      <c r="K199" s="6" t="s">
        <v>1392</v>
      </c>
      <c r="L199" s="6" t="s">
        <v>1392</v>
      </c>
      <c r="M199" s="6" t="s">
        <v>1392</v>
      </c>
    </row>
    <row r="200" spans="1:13">
      <c r="A200" s="7" t="s">
        <v>0</v>
      </c>
      <c r="B200" s="7" t="s">
        <v>1657</v>
      </c>
      <c r="C200" s="7" t="s">
        <v>0</v>
      </c>
      <c r="D200" s="7" t="s">
        <v>1656</v>
      </c>
      <c r="E200" s="7">
        <v>717</v>
      </c>
      <c r="F200" s="8" t="s">
        <v>364</v>
      </c>
      <c r="G200" s="7" t="s">
        <v>1072</v>
      </c>
      <c r="H200" s="9" t="s">
        <v>1392</v>
      </c>
      <c r="I200" s="9" t="s">
        <v>1392</v>
      </c>
      <c r="J200" s="6" t="s">
        <v>1392</v>
      </c>
      <c r="K200" s="6" t="s">
        <v>1392</v>
      </c>
      <c r="L200" s="6" t="s">
        <v>1392</v>
      </c>
      <c r="M200" s="6" t="s">
        <v>1392</v>
      </c>
    </row>
    <row r="201" spans="1:13">
      <c r="A201" s="6" t="s">
        <v>1285</v>
      </c>
      <c r="B201" s="10" t="s">
        <v>1657</v>
      </c>
      <c r="C201" s="6" t="s">
        <v>1285</v>
      </c>
      <c r="D201" s="7" t="s">
        <v>1656</v>
      </c>
      <c r="E201" s="7">
        <v>103</v>
      </c>
      <c r="F201" s="8" t="s">
        <v>364</v>
      </c>
      <c r="G201" s="7" t="s">
        <v>1072</v>
      </c>
      <c r="H201" s="9" t="s">
        <v>1392</v>
      </c>
      <c r="I201" s="9" t="s">
        <v>1392</v>
      </c>
      <c r="J201" s="6" t="s">
        <v>1392</v>
      </c>
      <c r="K201" s="6" t="s">
        <v>1392</v>
      </c>
      <c r="L201" s="6" t="s">
        <v>1392</v>
      </c>
      <c r="M201" s="6" t="s">
        <v>1392</v>
      </c>
    </row>
    <row r="202" spans="1:13">
      <c r="A202" s="7" t="s">
        <v>1286</v>
      </c>
      <c r="B202" s="7" t="s">
        <v>1657</v>
      </c>
      <c r="C202" s="7" t="s">
        <v>1286</v>
      </c>
      <c r="D202" s="7" t="s">
        <v>1656</v>
      </c>
      <c r="E202" s="7">
        <v>261</v>
      </c>
      <c r="F202" s="8" t="s">
        <v>403</v>
      </c>
      <c r="G202" s="7" t="s">
        <v>1085</v>
      </c>
      <c r="H202" s="9" t="s">
        <v>1392</v>
      </c>
      <c r="I202" s="9" t="s">
        <v>1392</v>
      </c>
      <c r="J202" s="6" t="s">
        <v>1392</v>
      </c>
      <c r="K202" s="6" t="s">
        <v>1392</v>
      </c>
      <c r="L202" s="6" t="s">
        <v>1392</v>
      </c>
      <c r="M202" s="6" t="s">
        <v>1392</v>
      </c>
    </row>
    <row r="203" spans="1:13">
      <c r="A203" s="7" t="s">
        <v>240</v>
      </c>
      <c r="B203" s="7" t="s">
        <v>1491</v>
      </c>
      <c r="C203" s="7" t="s">
        <v>240</v>
      </c>
      <c r="D203" s="7" t="s">
        <v>1656</v>
      </c>
      <c r="E203" s="7">
        <v>1069</v>
      </c>
      <c r="F203" s="8" t="s">
        <v>241</v>
      </c>
      <c r="G203" s="7" t="s">
        <v>240</v>
      </c>
      <c r="H203" s="9" t="s">
        <v>1392</v>
      </c>
      <c r="I203" s="9" t="s">
        <v>1392</v>
      </c>
      <c r="J203" s="6" t="s">
        <v>1392</v>
      </c>
      <c r="K203" s="6" t="s">
        <v>1392</v>
      </c>
      <c r="L203" s="6" t="s">
        <v>1392</v>
      </c>
      <c r="M203" s="6" t="s">
        <v>1392</v>
      </c>
    </row>
    <row r="204" spans="1:13">
      <c r="A204" s="7" t="s">
        <v>138</v>
      </c>
      <c r="B204" s="7" t="s">
        <v>1491</v>
      </c>
      <c r="C204" s="7" t="s">
        <v>138</v>
      </c>
      <c r="D204" s="7" t="s">
        <v>1656</v>
      </c>
      <c r="E204" s="7">
        <v>992</v>
      </c>
      <c r="F204" s="8" t="s">
        <v>139</v>
      </c>
      <c r="G204" s="7" t="s">
        <v>138</v>
      </c>
      <c r="H204" s="9" t="s">
        <v>1392</v>
      </c>
      <c r="I204" s="9" t="s">
        <v>1392</v>
      </c>
      <c r="J204" s="6" t="s">
        <v>1392</v>
      </c>
      <c r="K204" s="6" t="s">
        <v>1392</v>
      </c>
      <c r="L204" s="6" t="s">
        <v>1392</v>
      </c>
      <c r="M204" s="6" t="s">
        <v>1392</v>
      </c>
    </row>
    <row r="205" spans="1:13">
      <c r="A205" s="7" t="s">
        <v>1287</v>
      </c>
      <c r="B205" s="7" t="s">
        <v>1655</v>
      </c>
      <c r="C205" s="7" t="s">
        <v>1287</v>
      </c>
      <c r="D205" s="7" t="s">
        <v>1656</v>
      </c>
      <c r="E205" s="7">
        <v>2</v>
      </c>
      <c r="F205" s="8" t="s">
        <v>340</v>
      </c>
      <c r="G205" s="7" t="s">
        <v>1059</v>
      </c>
      <c r="H205" s="9" t="s">
        <v>1392</v>
      </c>
      <c r="I205" s="9" t="s">
        <v>1392</v>
      </c>
      <c r="J205" s="6" t="s">
        <v>1392</v>
      </c>
      <c r="K205" s="6" t="s">
        <v>1392</v>
      </c>
      <c r="L205" s="6" t="s">
        <v>1392</v>
      </c>
      <c r="M205" s="6" t="s">
        <v>1392</v>
      </c>
    </row>
    <row r="206" spans="1:13">
      <c r="A206" s="7" t="s">
        <v>380</v>
      </c>
      <c r="B206" s="7" t="s">
        <v>1658</v>
      </c>
      <c r="C206" s="7" t="s">
        <v>380</v>
      </c>
      <c r="D206" s="7" t="s">
        <v>1656</v>
      </c>
      <c r="E206" s="7">
        <v>176</v>
      </c>
      <c r="F206" s="8" t="s">
        <v>377</v>
      </c>
      <c r="G206" s="7" t="s">
        <v>1074</v>
      </c>
      <c r="H206" s="9" t="s">
        <v>1392</v>
      </c>
      <c r="I206" s="9" t="s">
        <v>1392</v>
      </c>
      <c r="J206" s="6" t="s">
        <v>1392</v>
      </c>
      <c r="K206" s="6" t="s">
        <v>1392</v>
      </c>
      <c r="L206" s="6" t="s">
        <v>1392</v>
      </c>
      <c r="M206" s="6" t="s">
        <v>1392</v>
      </c>
    </row>
    <row r="207" spans="1:13">
      <c r="A207" s="7" t="s">
        <v>274</v>
      </c>
      <c r="B207" s="7" t="s">
        <v>1655</v>
      </c>
      <c r="C207" s="7" t="s">
        <v>274</v>
      </c>
      <c r="D207" s="7" t="s">
        <v>1656</v>
      </c>
      <c r="E207" s="7">
        <v>219</v>
      </c>
      <c r="F207" s="8" t="s">
        <v>393</v>
      </c>
      <c r="G207" s="7" t="s">
        <v>1079</v>
      </c>
      <c r="H207" s="9" t="s">
        <v>1392</v>
      </c>
      <c r="I207" s="9" t="s">
        <v>1392</v>
      </c>
      <c r="J207" s="6" t="s">
        <v>1392</v>
      </c>
      <c r="K207" s="6" t="s">
        <v>1392</v>
      </c>
      <c r="L207" s="6" t="s">
        <v>1392</v>
      </c>
      <c r="M207" s="6" t="s">
        <v>1392</v>
      </c>
    </row>
    <row r="208" spans="1:13">
      <c r="A208" s="7" t="s">
        <v>367</v>
      </c>
      <c r="B208" s="10" t="s">
        <v>1658</v>
      </c>
      <c r="C208" s="7" t="s">
        <v>367</v>
      </c>
      <c r="D208" s="7" t="s">
        <v>1656</v>
      </c>
      <c r="E208" s="7">
        <v>96</v>
      </c>
      <c r="F208" s="11" t="s">
        <v>364</v>
      </c>
      <c r="G208" s="7" t="s">
        <v>1072</v>
      </c>
      <c r="H208" s="9" t="s">
        <v>360</v>
      </c>
      <c r="I208" s="9" t="s">
        <v>1392</v>
      </c>
      <c r="J208" s="6" t="s">
        <v>360</v>
      </c>
      <c r="K208" s="6" t="s">
        <v>1392</v>
      </c>
      <c r="L208" s="6" t="s">
        <v>1392</v>
      </c>
      <c r="M208" s="6" t="s">
        <v>1392</v>
      </c>
    </row>
    <row r="209" spans="1:13">
      <c r="A209" s="7" t="s">
        <v>460</v>
      </c>
      <c r="B209" s="7" t="s">
        <v>1658</v>
      </c>
      <c r="C209" s="7" t="s">
        <v>460</v>
      </c>
      <c r="D209" s="7" t="s">
        <v>1656</v>
      </c>
      <c r="E209" s="7">
        <v>455</v>
      </c>
      <c r="F209" s="8" t="s">
        <v>459</v>
      </c>
      <c r="G209" s="7" t="s">
        <v>1104</v>
      </c>
      <c r="H209" s="9" t="s">
        <v>1392</v>
      </c>
      <c r="I209" s="9" t="s">
        <v>1392</v>
      </c>
      <c r="J209" s="6" t="s">
        <v>1392</v>
      </c>
      <c r="K209" s="6" t="s">
        <v>1392</v>
      </c>
      <c r="L209" s="6" t="s">
        <v>1392</v>
      </c>
      <c r="M209" s="6" t="s">
        <v>1392</v>
      </c>
    </row>
    <row r="210" spans="1:13">
      <c r="A210" s="7" t="s">
        <v>126</v>
      </c>
      <c r="B210" s="7" t="s">
        <v>1491</v>
      </c>
      <c r="C210" s="7" t="s">
        <v>126</v>
      </c>
      <c r="D210" s="7" t="s">
        <v>1656</v>
      </c>
      <c r="E210" s="7">
        <v>985</v>
      </c>
      <c r="F210" s="8" t="s">
        <v>127</v>
      </c>
      <c r="G210" s="7" t="s">
        <v>126</v>
      </c>
      <c r="H210" s="9" t="s">
        <v>1392</v>
      </c>
      <c r="I210" s="9" t="s">
        <v>1392</v>
      </c>
      <c r="J210" s="6" t="s">
        <v>1392</v>
      </c>
      <c r="K210" s="6" t="s">
        <v>1392</v>
      </c>
      <c r="L210" s="6" t="s">
        <v>1392</v>
      </c>
      <c r="M210" s="6" t="s">
        <v>1392</v>
      </c>
    </row>
    <row r="211" spans="1:13">
      <c r="A211" s="7" t="s">
        <v>275</v>
      </c>
      <c r="B211" s="7" t="s">
        <v>1657</v>
      </c>
      <c r="C211" s="7" t="s">
        <v>275</v>
      </c>
      <c r="D211" s="7" t="s">
        <v>1656</v>
      </c>
      <c r="E211" s="7">
        <v>126</v>
      </c>
      <c r="F211" s="8" t="s">
        <v>364</v>
      </c>
      <c r="G211" s="7" t="s">
        <v>1072</v>
      </c>
      <c r="H211" s="9" t="s">
        <v>1392</v>
      </c>
      <c r="I211" s="9" t="s">
        <v>1392</v>
      </c>
      <c r="J211" s="6" t="s">
        <v>1392</v>
      </c>
      <c r="K211" s="6" t="s">
        <v>1392</v>
      </c>
      <c r="L211" s="6" t="s">
        <v>1392</v>
      </c>
      <c r="M211" s="6" t="s">
        <v>1392</v>
      </c>
    </row>
    <row r="212" spans="1:13">
      <c r="A212" s="7" t="s">
        <v>276</v>
      </c>
      <c r="B212" s="7" t="s">
        <v>1657</v>
      </c>
      <c r="C212" s="7" t="s">
        <v>276</v>
      </c>
      <c r="D212" s="7" t="s">
        <v>1656</v>
      </c>
      <c r="E212" s="7">
        <v>833</v>
      </c>
      <c r="F212" s="8" t="s">
        <v>15</v>
      </c>
      <c r="G212" s="7" t="s">
        <v>16</v>
      </c>
      <c r="H212" s="9" t="s">
        <v>1392</v>
      </c>
      <c r="I212" s="9" t="s">
        <v>1236</v>
      </c>
      <c r="J212" s="6" t="s">
        <v>1236</v>
      </c>
      <c r="K212" s="6" t="s">
        <v>1392</v>
      </c>
      <c r="L212" s="6" t="s">
        <v>1392</v>
      </c>
      <c r="M212" s="6" t="s">
        <v>1392</v>
      </c>
    </row>
    <row r="213" spans="1:13">
      <c r="A213" s="7" t="s">
        <v>366</v>
      </c>
      <c r="B213" s="10" t="s">
        <v>1658</v>
      </c>
      <c r="C213" s="7" t="s">
        <v>366</v>
      </c>
      <c r="D213" s="7" t="s">
        <v>1656</v>
      </c>
      <c r="E213" s="7">
        <v>93</v>
      </c>
      <c r="F213" s="11" t="s">
        <v>364</v>
      </c>
      <c r="G213" s="7" t="s">
        <v>1072</v>
      </c>
      <c r="H213" s="9" t="s">
        <v>1392</v>
      </c>
      <c r="I213" s="9" t="s">
        <v>1392</v>
      </c>
      <c r="J213" s="6" t="s">
        <v>1392</v>
      </c>
      <c r="K213" s="6" t="s">
        <v>1392</v>
      </c>
      <c r="L213" s="6" t="s">
        <v>1392</v>
      </c>
      <c r="M213" s="6" t="s">
        <v>1392</v>
      </c>
    </row>
    <row r="214" spans="1:13">
      <c r="A214" s="7" t="s">
        <v>277</v>
      </c>
      <c r="B214" s="7" t="s">
        <v>1657</v>
      </c>
      <c r="C214" s="7" t="s">
        <v>277</v>
      </c>
      <c r="D214" s="7" t="s">
        <v>1656</v>
      </c>
      <c r="E214" s="7">
        <v>675</v>
      </c>
      <c r="F214" s="8" t="s">
        <v>545</v>
      </c>
      <c r="G214" s="7" t="s">
        <v>1127</v>
      </c>
      <c r="H214" s="9" t="s">
        <v>1392</v>
      </c>
      <c r="I214" s="9" t="s">
        <v>1392</v>
      </c>
      <c r="J214" s="6" t="s">
        <v>1392</v>
      </c>
      <c r="K214" s="6" t="s">
        <v>1392</v>
      </c>
      <c r="L214" s="6" t="s">
        <v>1392</v>
      </c>
      <c r="M214" s="6" t="s">
        <v>1392</v>
      </c>
    </row>
    <row r="215" spans="1:13">
      <c r="A215" s="7" t="s">
        <v>278</v>
      </c>
      <c r="B215" s="7" t="s">
        <v>1657</v>
      </c>
      <c r="C215" s="7" t="s">
        <v>278</v>
      </c>
      <c r="D215" s="7" t="s">
        <v>1656</v>
      </c>
      <c r="E215" s="7">
        <v>27</v>
      </c>
      <c r="F215" s="8" t="s">
        <v>346</v>
      </c>
      <c r="G215" s="7" t="s">
        <v>1062</v>
      </c>
      <c r="H215" s="9" t="s">
        <v>1392</v>
      </c>
      <c r="I215" s="9" t="s">
        <v>1392</v>
      </c>
      <c r="J215" s="6" t="s">
        <v>1392</v>
      </c>
      <c r="K215" s="6" t="s">
        <v>1392</v>
      </c>
      <c r="L215" s="6" t="s">
        <v>1392</v>
      </c>
      <c r="M215" s="6" t="s">
        <v>1392</v>
      </c>
    </row>
    <row r="216" spans="1:13">
      <c r="A216" s="7" t="s">
        <v>1651</v>
      </c>
      <c r="B216" s="7" t="s">
        <v>1660</v>
      </c>
      <c r="C216" s="7" t="s">
        <v>1010</v>
      </c>
      <c r="D216" s="7" t="s">
        <v>1656</v>
      </c>
      <c r="E216" s="7">
        <v>1108</v>
      </c>
      <c r="F216" s="8" t="s">
        <v>1392</v>
      </c>
      <c r="G216" s="7" t="s">
        <v>1392</v>
      </c>
      <c r="H216" s="9" t="s">
        <v>1392</v>
      </c>
      <c r="I216" s="9" t="s">
        <v>1392</v>
      </c>
      <c r="J216" s="6" t="s">
        <v>1392</v>
      </c>
      <c r="K216" s="6" t="s">
        <v>1392</v>
      </c>
      <c r="L216" s="6" t="s">
        <v>1392</v>
      </c>
      <c r="M216" s="6" t="s">
        <v>1392</v>
      </c>
    </row>
    <row r="217" spans="1:13">
      <c r="A217" s="7" t="s">
        <v>279</v>
      </c>
      <c r="B217" s="7" t="s">
        <v>1657</v>
      </c>
      <c r="C217" s="7" t="s">
        <v>279</v>
      </c>
      <c r="D217" s="7" t="s">
        <v>1656</v>
      </c>
      <c r="E217" s="7">
        <v>232</v>
      </c>
      <c r="F217" s="8" t="s">
        <v>400</v>
      </c>
      <c r="G217" s="7" t="s">
        <v>1084</v>
      </c>
      <c r="H217" s="9" t="s">
        <v>1392</v>
      </c>
      <c r="I217" s="9" t="s">
        <v>1392</v>
      </c>
      <c r="J217" s="6" t="s">
        <v>1392</v>
      </c>
      <c r="K217" s="6" t="s">
        <v>1392</v>
      </c>
      <c r="L217" s="6" t="s">
        <v>1392</v>
      </c>
      <c r="M217" s="6" t="s">
        <v>1392</v>
      </c>
    </row>
    <row r="218" spans="1:13">
      <c r="A218" s="7" t="s">
        <v>280</v>
      </c>
      <c r="B218" s="10" t="s">
        <v>1655</v>
      </c>
      <c r="C218" s="7" t="s">
        <v>280</v>
      </c>
      <c r="D218" s="7" t="s">
        <v>1656</v>
      </c>
      <c r="E218" s="7">
        <v>502</v>
      </c>
      <c r="F218" s="11" t="s">
        <v>480</v>
      </c>
      <c r="G218" s="7" t="s">
        <v>1109</v>
      </c>
      <c r="H218" s="9" t="s">
        <v>1392</v>
      </c>
      <c r="I218" s="9" t="s">
        <v>1392</v>
      </c>
      <c r="J218" s="6" t="s">
        <v>1392</v>
      </c>
      <c r="K218" s="6" t="s">
        <v>1392</v>
      </c>
      <c r="L218" s="6" t="s">
        <v>1392</v>
      </c>
      <c r="M218" s="6" t="s">
        <v>1392</v>
      </c>
    </row>
    <row r="219" spans="1:13">
      <c r="A219" s="7" t="s">
        <v>544</v>
      </c>
      <c r="B219" s="7" t="s">
        <v>1658</v>
      </c>
      <c r="C219" s="7" t="s">
        <v>544</v>
      </c>
      <c r="D219" s="7" t="s">
        <v>1656</v>
      </c>
      <c r="E219" s="7">
        <v>660</v>
      </c>
      <c r="F219" s="8" t="s">
        <v>541</v>
      </c>
      <c r="G219" s="7" t="s">
        <v>1126</v>
      </c>
      <c r="H219" s="9" t="s">
        <v>1392</v>
      </c>
      <c r="I219" s="9" t="s">
        <v>1392</v>
      </c>
      <c r="J219" s="6" t="s">
        <v>1392</v>
      </c>
      <c r="K219" s="6" t="s">
        <v>1392</v>
      </c>
      <c r="L219" s="6" t="s">
        <v>1392</v>
      </c>
      <c r="M219" s="6" t="s">
        <v>1392</v>
      </c>
    </row>
    <row r="220" spans="1:13">
      <c r="A220" s="7" t="s">
        <v>281</v>
      </c>
      <c r="B220" s="10" t="s">
        <v>1655</v>
      </c>
      <c r="C220" s="7" t="s">
        <v>281</v>
      </c>
      <c r="D220" s="7" t="s">
        <v>1656</v>
      </c>
      <c r="E220" s="7">
        <v>570</v>
      </c>
      <c r="F220" s="11" t="s">
        <v>500</v>
      </c>
      <c r="G220" s="7" t="s">
        <v>1116</v>
      </c>
      <c r="H220" s="9" t="s">
        <v>1392</v>
      </c>
      <c r="I220" s="9" t="s">
        <v>1392</v>
      </c>
      <c r="J220" s="6" t="s">
        <v>1392</v>
      </c>
      <c r="K220" s="6" t="s">
        <v>1553</v>
      </c>
      <c r="L220" s="6" t="s">
        <v>1554</v>
      </c>
      <c r="M220" s="6" t="s">
        <v>1555</v>
      </c>
    </row>
    <row r="221" spans="1:13">
      <c r="A221" s="7" t="s">
        <v>282</v>
      </c>
      <c r="B221" s="7" t="s">
        <v>1657</v>
      </c>
      <c r="C221" s="7" t="s">
        <v>282</v>
      </c>
      <c r="D221" s="7" t="s">
        <v>1656</v>
      </c>
      <c r="E221" s="7">
        <v>61</v>
      </c>
      <c r="F221" s="8" t="s">
        <v>356</v>
      </c>
      <c r="G221" s="7" t="s">
        <v>1069</v>
      </c>
      <c r="H221" s="9" t="s">
        <v>350</v>
      </c>
      <c r="I221" s="9" t="s">
        <v>1392</v>
      </c>
      <c r="J221" s="6" t="s">
        <v>345</v>
      </c>
      <c r="K221" s="6" t="s">
        <v>1392</v>
      </c>
      <c r="L221" s="6" t="s">
        <v>1392</v>
      </c>
      <c r="M221" s="6" t="s">
        <v>1392</v>
      </c>
    </row>
    <row r="222" spans="1:13">
      <c r="A222" s="7" t="s">
        <v>283</v>
      </c>
      <c r="B222" s="7" t="s">
        <v>1655</v>
      </c>
      <c r="C222" s="7" t="s">
        <v>283</v>
      </c>
      <c r="D222" s="7" t="s">
        <v>1656</v>
      </c>
      <c r="E222" s="7">
        <v>593</v>
      </c>
      <c r="F222" s="8" t="s">
        <v>506</v>
      </c>
      <c r="G222" s="7" t="s">
        <v>1117</v>
      </c>
      <c r="H222" s="9" t="s">
        <v>1392</v>
      </c>
      <c r="I222" s="9" t="s">
        <v>1392</v>
      </c>
      <c r="J222" s="6" t="s">
        <v>1392</v>
      </c>
      <c r="K222" s="6" t="s">
        <v>1553</v>
      </c>
      <c r="L222" s="6" t="s">
        <v>1563</v>
      </c>
      <c r="M222" s="6" t="s">
        <v>1564</v>
      </c>
    </row>
    <row r="223" spans="1:13">
      <c r="A223" s="7" t="s">
        <v>284</v>
      </c>
      <c r="B223" s="7" t="s">
        <v>1655</v>
      </c>
      <c r="C223" s="7" t="s">
        <v>284</v>
      </c>
      <c r="D223" s="7" t="s">
        <v>1656</v>
      </c>
      <c r="E223" s="7">
        <v>151</v>
      </c>
      <c r="F223" s="8" t="s">
        <v>372</v>
      </c>
      <c r="G223" s="7" t="s">
        <v>1073</v>
      </c>
      <c r="H223" s="9" t="s">
        <v>344</v>
      </c>
      <c r="I223" s="9" t="s">
        <v>1392</v>
      </c>
      <c r="J223" s="6" t="s">
        <v>344</v>
      </c>
      <c r="K223" s="6" t="s">
        <v>1392</v>
      </c>
      <c r="L223" s="6" t="s">
        <v>1392</v>
      </c>
      <c r="M223" s="6" t="s">
        <v>1392</v>
      </c>
    </row>
    <row r="224" spans="1:13">
      <c r="A224" s="7" t="s">
        <v>285</v>
      </c>
      <c r="B224" s="10" t="s">
        <v>1657</v>
      </c>
      <c r="C224" s="7" t="s">
        <v>285</v>
      </c>
      <c r="D224" s="7" t="s">
        <v>1656</v>
      </c>
      <c r="E224" s="7">
        <v>539</v>
      </c>
      <c r="F224" s="11" t="s">
        <v>491</v>
      </c>
      <c r="G224" s="7" t="s">
        <v>1114</v>
      </c>
      <c r="H224" s="9" t="s">
        <v>358</v>
      </c>
      <c r="I224" s="9" t="s">
        <v>1392</v>
      </c>
      <c r="J224" s="6" t="s">
        <v>358</v>
      </c>
      <c r="K224" s="6" t="s">
        <v>1392</v>
      </c>
      <c r="L224" s="6" t="s">
        <v>1392</v>
      </c>
      <c r="M224" s="6" t="s">
        <v>1392</v>
      </c>
    </row>
    <row r="225" spans="1:13">
      <c r="A225" s="7" t="s">
        <v>286</v>
      </c>
      <c r="B225" s="7" t="s">
        <v>1657</v>
      </c>
      <c r="C225" s="7" t="s">
        <v>286</v>
      </c>
      <c r="D225" s="7" t="s">
        <v>1656</v>
      </c>
      <c r="E225" s="7">
        <v>361</v>
      </c>
      <c r="F225" s="8" t="s">
        <v>416</v>
      </c>
      <c r="G225" s="7" t="s">
        <v>1093</v>
      </c>
      <c r="H225" s="9" t="s">
        <v>358</v>
      </c>
      <c r="I225" s="9" t="s">
        <v>1392</v>
      </c>
      <c r="J225" s="6" t="s">
        <v>358</v>
      </c>
      <c r="K225" s="6" t="s">
        <v>1392</v>
      </c>
      <c r="L225" s="6" t="s">
        <v>1392</v>
      </c>
      <c r="M225" s="6" t="s">
        <v>1392</v>
      </c>
    </row>
    <row r="226" spans="1:13">
      <c r="A226" s="7" t="s">
        <v>547</v>
      </c>
      <c r="B226" s="10" t="s">
        <v>1658</v>
      </c>
      <c r="C226" s="7" t="s">
        <v>547</v>
      </c>
      <c r="D226" s="7" t="s">
        <v>1656</v>
      </c>
      <c r="E226" s="7">
        <v>669</v>
      </c>
      <c r="F226" s="11" t="s">
        <v>545</v>
      </c>
      <c r="G226" s="7" t="s">
        <v>1127</v>
      </c>
      <c r="H226" s="9" t="s">
        <v>350</v>
      </c>
      <c r="I226" s="9" t="s">
        <v>1392</v>
      </c>
      <c r="J226" s="6" t="s">
        <v>345</v>
      </c>
      <c r="K226" s="6" t="s">
        <v>1392</v>
      </c>
      <c r="L226" s="6" t="s">
        <v>1392</v>
      </c>
      <c r="M226" s="6" t="s">
        <v>1392</v>
      </c>
    </row>
    <row r="227" spans="1:13">
      <c r="A227" s="7" t="s">
        <v>374</v>
      </c>
      <c r="B227" s="7" t="s">
        <v>1658</v>
      </c>
      <c r="C227" s="7" t="s">
        <v>374</v>
      </c>
      <c r="D227" s="7" t="s">
        <v>1656</v>
      </c>
      <c r="E227" s="7">
        <v>160</v>
      </c>
      <c r="F227" s="8" t="s">
        <v>372</v>
      </c>
      <c r="G227" s="7" t="s">
        <v>1073</v>
      </c>
      <c r="H227" s="9" t="s">
        <v>345</v>
      </c>
      <c r="I227" s="9" t="s">
        <v>1392</v>
      </c>
      <c r="J227" s="6" t="s">
        <v>345</v>
      </c>
      <c r="K227" s="6" t="s">
        <v>1392</v>
      </c>
      <c r="L227" s="6" t="s">
        <v>1392</v>
      </c>
      <c r="M227" s="6" t="s">
        <v>1392</v>
      </c>
    </row>
    <row r="228" spans="1:13">
      <c r="A228" s="7" t="s">
        <v>1552</v>
      </c>
      <c r="B228" s="7" t="s">
        <v>1657</v>
      </c>
      <c r="C228" s="7" t="s">
        <v>1552</v>
      </c>
      <c r="D228" s="7" t="s">
        <v>1656</v>
      </c>
      <c r="E228" s="7">
        <v>1105</v>
      </c>
      <c r="F228" s="8" t="s">
        <v>346</v>
      </c>
      <c r="G228" s="7" t="s">
        <v>1062</v>
      </c>
      <c r="H228" s="9" t="s">
        <v>350</v>
      </c>
      <c r="I228" s="9" t="s">
        <v>1392</v>
      </c>
      <c r="J228" s="6" t="s">
        <v>350</v>
      </c>
      <c r="K228" s="6" t="s">
        <v>1392</v>
      </c>
      <c r="L228" s="6" t="s">
        <v>1392</v>
      </c>
      <c r="M228" s="6" t="s">
        <v>1392</v>
      </c>
    </row>
    <row r="229" spans="1:13">
      <c r="A229" s="7" t="s">
        <v>478</v>
      </c>
      <c r="B229" s="7" t="s">
        <v>1658</v>
      </c>
      <c r="C229" s="7" t="s">
        <v>478</v>
      </c>
      <c r="D229" s="7" t="s">
        <v>1656</v>
      </c>
      <c r="E229" s="7">
        <v>495</v>
      </c>
      <c r="F229" s="8" t="s">
        <v>472</v>
      </c>
      <c r="G229" s="7" t="s">
        <v>1108</v>
      </c>
      <c r="H229" s="9" t="s">
        <v>1392</v>
      </c>
      <c r="I229" s="9" t="s">
        <v>1392</v>
      </c>
      <c r="J229" s="6" t="s">
        <v>1392</v>
      </c>
      <c r="K229" s="6" t="s">
        <v>1392</v>
      </c>
      <c r="L229" s="6" t="s">
        <v>1392</v>
      </c>
      <c r="M229" s="6" t="s">
        <v>1392</v>
      </c>
    </row>
    <row r="230" spans="1:13">
      <c r="A230" s="7" t="s">
        <v>287</v>
      </c>
      <c r="B230" s="7" t="s">
        <v>1657</v>
      </c>
      <c r="C230" s="7" t="s">
        <v>287</v>
      </c>
      <c r="D230" s="7" t="s">
        <v>1656</v>
      </c>
      <c r="E230" s="7">
        <v>681</v>
      </c>
      <c r="F230" s="8" t="s">
        <v>545</v>
      </c>
      <c r="G230" s="7" t="s">
        <v>1127</v>
      </c>
      <c r="H230" s="9" t="s">
        <v>358</v>
      </c>
      <c r="I230" s="9" t="s">
        <v>1392</v>
      </c>
      <c r="J230" s="6" t="s">
        <v>358</v>
      </c>
      <c r="K230" s="6" t="s">
        <v>1392</v>
      </c>
      <c r="L230" s="6" t="s">
        <v>1392</v>
      </c>
      <c r="M230" s="6" t="s">
        <v>1392</v>
      </c>
    </row>
    <row r="231" spans="1:13">
      <c r="A231" s="7" t="s">
        <v>1605</v>
      </c>
      <c r="B231" s="7" t="s">
        <v>1660</v>
      </c>
      <c r="C231" s="7" t="s">
        <v>764</v>
      </c>
      <c r="D231" s="7" t="s">
        <v>1656</v>
      </c>
      <c r="E231" s="7">
        <v>35</v>
      </c>
      <c r="F231" s="8" t="s">
        <v>1392</v>
      </c>
      <c r="G231" s="7" t="s">
        <v>1392</v>
      </c>
      <c r="H231" s="9" t="s">
        <v>1392</v>
      </c>
      <c r="I231" s="9" t="s">
        <v>1392</v>
      </c>
      <c r="J231" s="6" t="s">
        <v>1392</v>
      </c>
      <c r="K231" s="6" t="s">
        <v>1392</v>
      </c>
      <c r="L231" s="6" t="s">
        <v>1392</v>
      </c>
      <c r="M231" s="6" t="s">
        <v>1392</v>
      </c>
    </row>
    <row r="232" spans="1:13">
      <c r="A232" s="7" t="s">
        <v>288</v>
      </c>
      <c r="B232" s="10" t="s">
        <v>1655</v>
      </c>
      <c r="C232" s="7" t="s">
        <v>288</v>
      </c>
      <c r="D232" s="7" t="s">
        <v>1656</v>
      </c>
      <c r="E232" s="7">
        <v>117</v>
      </c>
      <c r="F232" s="11" t="s">
        <v>364</v>
      </c>
      <c r="G232" s="7" t="s">
        <v>1072</v>
      </c>
      <c r="H232" s="9" t="s">
        <v>1392</v>
      </c>
      <c r="I232" s="9" t="s">
        <v>1392</v>
      </c>
      <c r="J232" s="6" t="s">
        <v>1392</v>
      </c>
      <c r="K232" s="6" t="s">
        <v>1392</v>
      </c>
      <c r="L232" s="6" t="s">
        <v>1392</v>
      </c>
      <c r="M232" s="6" t="s">
        <v>1392</v>
      </c>
    </row>
    <row r="233" spans="1:13">
      <c r="A233" s="7" t="s">
        <v>289</v>
      </c>
      <c r="B233" s="7" t="s">
        <v>1655</v>
      </c>
      <c r="C233" s="7" t="s">
        <v>289</v>
      </c>
      <c r="D233" s="7" t="s">
        <v>1656</v>
      </c>
      <c r="E233" s="7">
        <v>523</v>
      </c>
      <c r="F233" s="8" t="s">
        <v>491</v>
      </c>
      <c r="G233" s="7" t="s">
        <v>1114</v>
      </c>
      <c r="H233" s="9" t="s">
        <v>1392</v>
      </c>
      <c r="I233" s="9" t="s">
        <v>1392</v>
      </c>
      <c r="J233" s="6" t="s">
        <v>1392</v>
      </c>
      <c r="K233" s="6" t="s">
        <v>1392</v>
      </c>
      <c r="L233" s="6" t="s">
        <v>1392</v>
      </c>
      <c r="M233" s="6" t="s">
        <v>1392</v>
      </c>
    </row>
    <row r="234" spans="1:13">
      <c r="A234" s="7" t="s">
        <v>487</v>
      </c>
      <c r="B234" s="7" t="s">
        <v>1658</v>
      </c>
      <c r="C234" s="7" t="s">
        <v>487</v>
      </c>
      <c r="D234" s="7" t="s">
        <v>1656</v>
      </c>
      <c r="E234" s="7">
        <v>510</v>
      </c>
      <c r="F234" s="8" t="s">
        <v>485</v>
      </c>
      <c r="G234" s="7" t="s">
        <v>1112</v>
      </c>
      <c r="H234" s="9" t="s">
        <v>1392</v>
      </c>
      <c r="I234" s="9" t="s">
        <v>1392</v>
      </c>
      <c r="J234" s="6" t="s">
        <v>1392</v>
      </c>
      <c r="K234" s="6" t="s">
        <v>1392</v>
      </c>
      <c r="L234" s="6" t="s">
        <v>1392</v>
      </c>
      <c r="M234" s="6" t="s">
        <v>1392</v>
      </c>
    </row>
    <row r="235" spans="1:13">
      <c r="A235" s="7" t="s">
        <v>290</v>
      </c>
      <c r="B235" s="10" t="s">
        <v>1657</v>
      </c>
      <c r="C235" s="7" t="s">
        <v>290</v>
      </c>
      <c r="D235" s="7" t="s">
        <v>1656</v>
      </c>
      <c r="E235" s="7">
        <v>882</v>
      </c>
      <c r="F235" s="11" t="s">
        <v>15</v>
      </c>
      <c r="G235" s="7" t="s">
        <v>16</v>
      </c>
      <c r="H235" s="9" t="s">
        <v>1392</v>
      </c>
      <c r="I235" s="9" t="s">
        <v>1236</v>
      </c>
      <c r="J235" s="6" t="s">
        <v>1236</v>
      </c>
      <c r="K235" s="6" t="s">
        <v>1392</v>
      </c>
      <c r="L235" s="6" t="s">
        <v>1392</v>
      </c>
      <c r="M235" s="6" t="s">
        <v>1392</v>
      </c>
    </row>
    <row r="236" spans="1:13">
      <c r="A236" s="7" t="s">
        <v>525</v>
      </c>
      <c r="B236" s="7" t="s">
        <v>1658</v>
      </c>
      <c r="C236" s="7" t="s">
        <v>525</v>
      </c>
      <c r="D236" s="7" t="s">
        <v>1656</v>
      </c>
      <c r="E236" s="7">
        <v>621</v>
      </c>
      <c r="F236" s="8" t="s">
        <v>515</v>
      </c>
      <c r="G236" s="7" t="s">
        <v>1121</v>
      </c>
      <c r="H236" s="9" t="s">
        <v>1392</v>
      </c>
      <c r="I236" s="9" t="s">
        <v>1392</v>
      </c>
      <c r="J236" s="6" t="s">
        <v>1392</v>
      </c>
      <c r="K236" s="6" t="s">
        <v>1392</v>
      </c>
      <c r="L236" s="6" t="s">
        <v>1392</v>
      </c>
      <c r="M236" s="6" t="s">
        <v>1392</v>
      </c>
    </row>
    <row r="237" spans="1:13">
      <c r="A237" s="7" t="s">
        <v>291</v>
      </c>
      <c r="B237" s="7" t="s">
        <v>1655</v>
      </c>
      <c r="C237" s="7" t="s">
        <v>291</v>
      </c>
      <c r="D237" s="7" t="s">
        <v>1656</v>
      </c>
      <c r="E237" s="7">
        <v>276</v>
      </c>
      <c r="F237" s="8" t="s">
        <v>403</v>
      </c>
      <c r="G237" s="7" t="s">
        <v>1085</v>
      </c>
      <c r="H237" s="9" t="s">
        <v>1392</v>
      </c>
      <c r="I237" s="9" t="s">
        <v>1392</v>
      </c>
      <c r="J237" s="6" t="s">
        <v>1392</v>
      </c>
      <c r="K237" s="6" t="s">
        <v>1392</v>
      </c>
      <c r="L237" s="6" t="s">
        <v>1392</v>
      </c>
      <c r="M237" s="6" t="s">
        <v>1392</v>
      </c>
    </row>
    <row r="238" spans="1:13">
      <c r="A238" s="7" t="s">
        <v>562</v>
      </c>
      <c r="B238" s="7" t="s">
        <v>1658</v>
      </c>
      <c r="C238" s="7" t="s">
        <v>562</v>
      </c>
      <c r="D238" s="7" t="s">
        <v>1656</v>
      </c>
      <c r="E238" s="7">
        <v>713</v>
      </c>
      <c r="F238" s="8" t="s">
        <v>557</v>
      </c>
      <c r="G238" s="7" t="s">
        <v>1132</v>
      </c>
      <c r="H238" s="9" t="s">
        <v>1392</v>
      </c>
      <c r="I238" s="9" t="s">
        <v>1392</v>
      </c>
      <c r="J238" s="6" t="s">
        <v>1392</v>
      </c>
      <c r="K238" s="6" t="s">
        <v>1392</v>
      </c>
      <c r="L238" s="6" t="s">
        <v>1392</v>
      </c>
      <c r="M238" s="6" t="s">
        <v>1392</v>
      </c>
    </row>
    <row r="239" spans="1:13">
      <c r="A239" s="7" t="s">
        <v>292</v>
      </c>
      <c r="B239" s="7" t="s">
        <v>1657</v>
      </c>
      <c r="C239" s="7" t="s">
        <v>292</v>
      </c>
      <c r="D239" s="7" t="s">
        <v>1656</v>
      </c>
      <c r="E239" s="7">
        <v>110</v>
      </c>
      <c r="F239" s="8" t="s">
        <v>364</v>
      </c>
      <c r="G239" s="7" t="s">
        <v>1072</v>
      </c>
      <c r="H239" s="9" t="s">
        <v>348</v>
      </c>
      <c r="I239" s="9" t="s">
        <v>1392</v>
      </c>
      <c r="J239" s="6" t="s">
        <v>348</v>
      </c>
      <c r="K239" s="6" t="s">
        <v>1392</v>
      </c>
      <c r="L239" s="6" t="s">
        <v>1392</v>
      </c>
      <c r="M239" s="6" t="s">
        <v>1392</v>
      </c>
    </row>
    <row r="240" spans="1:13">
      <c r="A240" s="7" t="s">
        <v>293</v>
      </c>
      <c r="B240" s="7" t="s">
        <v>1657</v>
      </c>
      <c r="C240" s="7" t="s">
        <v>293</v>
      </c>
      <c r="D240" s="7" t="s">
        <v>1656</v>
      </c>
      <c r="E240" s="7">
        <v>245</v>
      </c>
      <c r="F240" s="8" t="s">
        <v>403</v>
      </c>
      <c r="G240" s="7" t="s">
        <v>1085</v>
      </c>
      <c r="H240" s="9" t="s">
        <v>1392</v>
      </c>
      <c r="I240" s="9" t="s">
        <v>1392</v>
      </c>
      <c r="J240" s="6" t="s">
        <v>1392</v>
      </c>
      <c r="K240" s="6" t="s">
        <v>1392</v>
      </c>
      <c r="L240" s="6" t="s">
        <v>1392</v>
      </c>
      <c r="M240" s="6" t="s">
        <v>1392</v>
      </c>
    </row>
    <row r="241" spans="1:13">
      <c r="A241" s="7" t="s">
        <v>294</v>
      </c>
      <c r="B241" s="10" t="s">
        <v>1655</v>
      </c>
      <c r="C241" s="7" t="s">
        <v>294</v>
      </c>
      <c r="D241" s="7" t="s">
        <v>1656</v>
      </c>
      <c r="E241" s="7">
        <v>592</v>
      </c>
      <c r="F241" s="11" t="s">
        <v>506</v>
      </c>
      <c r="G241" s="7" t="s">
        <v>1117</v>
      </c>
      <c r="H241" s="9" t="s">
        <v>1392</v>
      </c>
      <c r="I241" s="9" t="s">
        <v>1392</v>
      </c>
      <c r="J241" s="6" t="s">
        <v>1392</v>
      </c>
      <c r="K241" s="6" t="s">
        <v>1392</v>
      </c>
      <c r="L241" s="6" t="s">
        <v>1392</v>
      </c>
      <c r="M241" s="6" t="s">
        <v>1392</v>
      </c>
    </row>
    <row r="242" spans="1:13">
      <c r="A242" s="7" t="s">
        <v>295</v>
      </c>
      <c r="B242" s="7" t="s">
        <v>1655</v>
      </c>
      <c r="C242" s="7" t="s">
        <v>295</v>
      </c>
      <c r="D242" s="7" t="s">
        <v>1656</v>
      </c>
      <c r="E242" s="7">
        <v>150</v>
      </c>
      <c r="F242" s="8" t="s">
        <v>372</v>
      </c>
      <c r="G242" s="7" t="s">
        <v>1073</v>
      </c>
      <c r="H242" s="9" t="s">
        <v>344</v>
      </c>
      <c r="I242" s="9" t="s">
        <v>1392</v>
      </c>
      <c r="J242" s="6" t="s">
        <v>345</v>
      </c>
      <c r="K242" s="6" t="s">
        <v>1392</v>
      </c>
      <c r="L242" s="6" t="s">
        <v>1392</v>
      </c>
      <c r="M242" s="6" t="s">
        <v>1392</v>
      </c>
    </row>
    <row r="243" spans="1:13">
      <c r="A243" s="7" t="s">
        <v>156</v>
      </c>
      <c r="B243" s="7" t="s">
        <v>1491</v>
      </c>
      <c r="C243" s="7" t="s">
        <v>156</v>
      </c>
      <c r="D243" s="7" t="s">
        <v>1656</v>
      </c>
      <c r="E243" s="7">
        <v>1002</v>
      </c>
      <c r="F243" s="8" t="s">
        <v>157</v>
      </c>
      <c r="G243" s="7" t="s">
        <v>156</v>
      </c>
      <c r="H243" s="9" t="s">
        <v>1392</v>
      </c>
      <c r="I243" s="9" t="s">
        <v>1392</v>
      </c>
      <c r="J243" s="6" t="s">
        <v>1392</v>
      </c>
      <c r="K243" s="6" t="s">
        <v>1392</v>
      </c>
      <c r="L243" s="6" t="s">
        <v>1392</v>
      </c>
      <c r="M243" s="6" t="s">
        <v>1392</v>
      </c>
    </row>
    <row r="244" spans="1:13">
      <c r="A244" s="7" t="s">
        <v>296</v>
      </c>
      <c r="B244" s="7" t="s">
        <v>1655</v>
      </c>
      <c r="C244" s="7" t="s">
        <v>296</v>
      </c>
      <c r="D244" s="7" t="s">
        <v>1656</v>
      </c>
      <c r="E244" s="7">
        <v>704</v>
      </c>
      <c r="F244" s="8" t="s">
        <v>557</v>
      </c>
      <c r="G244" s="7" t="s">
        <v>1132</v>
      </c>
      <c r="H244" s="9" t="s">
        <v>1392</v>
      </c>
      <c r="I244" s="9" t="s">
        <v>1392</v>
      </c>
      <c r="J244" s="6" t="s">
        <v>1392</v>
      </c>
      <c r="K244" s="6" t="s">
        <v>1392</v>
      </c>
      <c r="L244" s="6" t="s">
        <v>1392</v>
      </c>
      <c r="M244" s="6" t="s">
        <v>1392</v>
      </c>
    </row>
    <row r="245" spans="1:13">
      <c r="A245" s="7" t="s">
        <v>297</v>
      </c>
      <c r="B245" s="7" t="s">
        <v>1655</v>
      </c>
      <c r="C245" s="7" t="s">
        <v>297</v>
      </c>
      <c r="D245" s="7" t="s">
        <v>1656</v>
      </c>
      <c r="E245" s="7">
        <v>120</v>
      </c>
      <c r="F245" s="8" t="s">
        <v>364</v>
      </c>
      <c r="G245" s="7" t="s">
        <v>1072</v>
      </c>
      <c r="H245" s="9" t="s">
        <v>1392</v>
      </c>
      <c r="I245" s="9" t="s">
        <v>1392</v>
      </c>
      <c r="J245" s="6" t="s">
        <v>1392</v>
      </c>
      <c r="K245" s="6" t="s">
        <v>1392</v>
      </c>
      <c r="L245" s="6" t="s">
        <v>1392</v>
      </c>
      <c r="M245" s="6" t="s">
        <v>1392</v>
      </c>
    </row>
    <row r="246" spans="1:13">
      <c r="A246" s="7" t="s">
        <v>298</v>
      </c>
      <c r="B246" s="10" t="s">
        <v>1655</v>
      </c>
      <c r="C246" s="7" t="s">
        <v>298</v>
      </c>
      <c r="D246" s="7" t="s">
        <v>1656</v>
      </c>
      <c r="E246" s="7">
        <v>28</v>
      </c>
      <c r="F246" s="11" t="s">
        <v>346</v>
      </c>
      <c r="G246" s="7" t="s">
        <v>1062</v>
      </c>
      <c r="H246" s="9" t="s">
        <v>1392</v>
      </c>
      <c r="I246" s="9" t="s">
        <v>1392</v>
      </c>
      <c r="J246" s="6" t="s">
        <v>1392</v>
      </c>
      <c r="K246" s="6" t="s">
        <v>1392</v>
      </c>
      <c r="L246" s="6" t="s">
        <v>1392</v>
      </c>
      <c r="M246" s="6" t="s">
        <v>1392</v>
      </c>
    </row>
    <row r="247" spans="1:13">
      <c r="A247" s="7" t="s">
        <v>233</v>
      </c>
      <c r="B247" s="7" t="s">
        <v>1491</v>
      </c>
      <c r="C247" s="7" t="s">
        <v>233</v>
      </c>
      <c r="D247" s="7" t="s">
        <v>1656</v>
      </c>
      <c r="E247" s="7">
        <v>1062</v>
      </c>
      <c r="F247" s="8" t="s">
        <v>234</v>
      </c>
      <c r="G247" s="7" t="s">
        <v>233</v>
      </c>
      <c r="H247" s="9" t="s">
        <v>1392</v>
      </c>
      <c r="I247" s="9" t="s">
        <v>1392</v>
      </c>
      <c r="J247" s="6" t="s">
        <v>1392</v>
      </c>
      <c r="K247" s="6" t="s">
        <v>1392</v>
      </c>
      <c r="L247" s="6" t="s">
        <v>1392</v>
      </c>
      <c r="M247" s="6" t="s">
        <v>1392</v>
      </c>
    </row>
    <row r="248" spans="1:13">
      <c r="A248" s="7" t="s">
        <v>299</v>
      </c>
      <c r="B248" s="7" t="s">
        <v>1655</v>
      </c>
      <c r="C248" s="7" t="s">
        <v>299</v>
      </c>
      <c r="D248" s="7" t="s">
        <v>1656</v>
      </c>
      <c r="E248" s="7">
        <v>323</v>
      </c>
      <c r="F248" s="8" t="s">
        <v>410</v>
      </c>
      <c r="G248" s="7" t="s">
        <v>1090</v>
      </c>
      <c r="H248" s="9" t="s">
        <v>1392</v>
      </c>
      <c r="I248" s="9" t="s">
        <v>1392</v>
      </c>
      <c r="J248" s="6" t="s">
        <v>1392</v>
      </c>
      <c r="K248" s="6" t="s">
        <v>1392</v>
      </c>
      <c r="L248" s="6" t="s">
        <v>1392</v>
      </c>
      <c r="M248" s="6" t="s">
        <v>1392</v>
      </c>
    </row>
    <row r="249" spans="1:13">
      <c r="A249" s="7" t="s">
        <v>300</v>
      </c>
      <c r="B249" s="7" t="s">
        <v>1657</v>
      </c>
      <c r="C249" s="7" t="s">
        <v>300</v>
      </c>
      <c r="D249" s="7" t="s">
        <v>1656</v>
      </c>
      <c r="E249" s="7">
        <v>766</v>
      </c>
      <c r="F249" s="8" t="s">
        <v>421</v>
      </c>
      <c r="G249" s="7" t="s">
        <v>1094</v>
      </c>
      <c r="H249" s="9" t="s">
        <v>1392</v>
      </c>
      <c r="I249" s="9" t="s">
        <v>1392</v>
      </c>
      <c r="J249" s="6" t="s">
        <v>1392</v>
      </c>
      <c r="K249" s="6" t="s">
        <v>1392</v>
      </c>
      <c r="L249" s="6" t="s">
        <v>1392</v>
      </c>
      <c r="M249" s="6" t="s">
        <v>1392</v>
      </c>
    </row>
    <row r="250" spans="1:13">
      <c r="A250" s="7" t="s">
        <v>148</v>
      </c>
      <c r="B250" s="7" t="s">
        <v>1491</v>
      </c>
      <c r="C250" s="7" t="s">
        <v>148</v>
      </c>
      <c r="D250" s="7" t="s">
        <v>1656</v>
      </c>
      <c r="E250" s="7">
        <v>998</v>
      </c>
      <c r="F250" s="8" t="s">
        <v>149</v>
      </c>
      <c r="G250" s="7" t="s">
        <v>148</v>
      </c>
      <c r="H250" s="9" t="s">
        <v>1392</v>
      </c>
      <c r="I250" s="9" t="s">
        <v>1392</v>
      </c>
      <c r="J250" s="6" t="s">
        <v>1392</v>
      </c>
      <c r="K250" s="6" t="s">
        <v>1392</v>
      </c>
      <c r="L250" s="6" t="s">
        <v>1392</v>
      </c>
      <c r="M250" s="6" t="s">
        <v>1392</v>
      </c>
    </row>
    <row r="251" spans="1:13">
      <c r="A251" s="7" t="s">
        <v>301</v>
      </c>
      <c r="B251" s="7" t="s">
        <v>1657</v>
      </c>
      <c r="C251" s="7" t="s">
        <v>301</v>
      </c>
      <c r="D251" s="7" t="s">
        <v>1656</v>
      </c>
      <c r="E251" s="7">
        <v>253</v>
      </c>
      <c r="F251" s="8" t="s">
        <v>403</v>
      </c>
      <c r="G251" s="7" t="s">
        <v>1085</v>
      </c>
      <c r="H251" s="9" t="s">
        <v>1392</v>
      </c>
      <c r="I251" s="9" t="s">
        <v>1392</v>
      </c>
      <c r="J251" s="6" t="s">
        <v>1392</v>
      </c>
      <c r="K251" s="6" t="s">
        <v>1392</v>
      </c>
      <c r="L251" s="6" t="s">
        <v>1392</v>
      </c>
      <c r="M251" s="6" t="s">
        <v>1392</v>
      </c>
    </row>
    <row r="252" spans="1:13">
      <c r="A252" s="7" t="s">
        <v>457</v>
      </c>
      <c r="B252" s="10" t="s">
        <v>1658</v>
      </c>
      <c r="C252" s="7" t="s">
        <v>457</v>
      </c>
      <c r="D252" s="7" t="s">
        <v>1656</v>
      </c>
      <c r="E252" s="7">
        <v>445</v>
      </c>
      <c r="F252" s="11" t="s">
        <v>441</v>
      </c>
      <c r="G252" s="7" t="s">
        <v>1102</v>
      </c>
      <c r="H252" s="9" t="s">
        <v>1392</v>
      </c>
      <c r="I252" s="9" t="s">
        <v>1392</v>
      </c>
      <c r="J252" s="6" t="s">
        <v>1392</v>
      </c>
      <c r="K252" s="6" t="s">
        <v>1392</v>
      </c>
      <c r="L252" s="6" t="s">
        <v>1392</v>
      </c>
      <c r="M252" s="6" t="s">
        <v>1392</v>
      </c>
    </row>
    <row r="253" spans="1:13">
      <c r="A253" s="7" t="s">
        <v>262</v>
      </c>
      <c r="B253" s="7" t="s">
        <v>1491</v>
      </c>
      <c r="C253" s="7" t="s">
        <v>262</v>
      </c>
      <c r="D253" s="7" t="s">
        <v>1656</v>
      </c>
      <c r="E253" s="7">
        <v>1086</v>
      </c>
      <c r="F253" s="8" t="s">
        <v>263</v>
      </c>
      <c r="G253" s="7" t="s">
        <v>262</v>
      </c>
      <c r="H253" s="9" t="s">
        <v>1392</v>
      </c>
      <c r="I253" s="9" t="s">
        <v>1392</v>
      </c>
      <c r="J253" s="6" t="s">
        <v>1392</v>
      </c>
      <c r="K253" s="6" t="s">
        <v>1392</v>
      </c>
      <c r="L253" s="6" t="s">
        <v>1392</v>
      </c>
      <c r="M253" s="6" t="s">
        <v>1392</v>
      </c>
    </row>
    <row r="254" spans="1:13">
      <c r="A254" s="7" t="s">
        <v>521</v>
      </c>
      <c r="B254" s="7" t="s">
        <v>1658</v>
      </c>
      <c r="C254" s="7" t="s">
        <v>521</v>
      </c>
      <c r="D254" s="7" t="s">
        <v>1656</v>
      </c>
      <c r="E254" s="7">
        <v>615</v>
      </c>
      <c r="F254" s="8" t="s">
        <v>515</v>
      </c>
      <c r="G254" s="7" t="s">
        <v>1121</v>
      </c>
      <c r="H254" s="9" t="s">
        <v>360</v>
      </c>
      <c r="I254" s="9" t="s">
        <v>1392</v>
      </c>
      <c r="J254" s="6" t="s">
        <v>360</v>
      </c>
      <c r="K254" s="6" t="s">
        <v>1392</v>
      </c>
      <c r="L254" s="6" t="s">
        <v>1392</v>
      </c>
      <c r="M254" s="6" t="s">
        <v>1392</v>
      </c>
    </row>
    <row r="255" spans="1:13">
      <c r="A255" s="7" t="s">
        <v>1642</v>
      </c>
      <c r="B255" s="10" t="s">
        <v>1660</v>
      </c>
      <c r="C255" s="7" t="s">
        <v>882</v>
      </c>
      <c r="D255" s="7" t="s">
        <v>1656</v>
      </c>
      <c r="E255" s="7">
        <v>784</v>
      </c>
      <c r="F255" s="11" t="s">
        <v>1392</v>
      </c>
      <c r="G255" s="7" t="s">
        <v>1392</v>
      </c>
      <c r="H255" s="9" t="s">
        <v>1392</v>
      </c>
      <c r="I255" s="9" t="s">
        <v>1392</v>
      </c>
      <c r="J255" s="6" t="s">
        <v>1392</v>
      </c>
      <c r="K255" s="6" t="s">
        <v>1392</v>
      </c>
      <c r="L255" s="6" t="s">
        <v>1392</v>
      </c>
      <c r="M255" s="6" t="s">
        <v>1392</v>
      </c>
    </row>
    <row r="256" spans="1:13">
      <c r="A256" s="7" t="s">
        <v>302</v>
      </c>
      <c r="B256" s="7" t="s">
        <v>1655</v>
      </c>
      <c r="C256" s="7" t="s">
        <v>302</v>
      </c>
      <c r="D256" s="7" t="s">
        <v>1656</v>
      </c>
      <c r="E256" s="7">
        <v>5</v>
      </c>
      <c r="F256" s="8" t="s">
        <v>341</v>
      </c>
      <c r="G256" s="7" t="s">
        <v>1060</v>
      </c>
      <c r="H256" s="9" t="s">
        <v>1392</v>
      </c>
      <c r="I256" s="9" t="s">
        <v>1392</v>
      </c>
      <c r="J256" s="6" t="s">
        <v>1392</v>
      </c>
      <c r="K256" s="6" t="s">
        <v>1392</v>
      </c>
      <c r="L256" s="6" t="s">
        <v>1392</v>
      </c>
      <c r="M256" s="6" t="s">
        <v>1392</v>
      </c>
    </row>
    <row r="257" spans="1:13">
      <c r="A257" s="7" t="s">
        <v>1060</v>
      </c>
      <c r="B257" s="7" t="s">
        <v>1491</v>
      </c>
      <c r="C257" s="7" t="s">
        <v>1060</v>
      </c>
      <c r="D257" s="7" t="s">
        <v>1656</v>
      </c>
      <c r="E257" s="7">
        <v>899</v>
      </c>
      <c r="F257" s="8" t="s">
        <v>341</v>
      </c>
      <c r="G257" s="7" t="s">
        <v>1060</v>
      </c>
      <c r="H257" s="9" t="s">
        <v>1392</v>
      </c>
      <c r="I257" s="9" t="s">
        <v>1392</v>
      </c>
      <c r="J257" s="6" t="s">
        <v>1392</v>
      </c>
      <c r="K257" s="6" t="s">
        <v>1392</v>
      </c>
      <c r="L257" s="6" t="s">
        <v>1392</v>
      </c>
      <c r="M257" s="6" t="s">
        <v>1392</v>
      </c>
    </row>
    <row r="258" spans="1:13">
      <c r="A258" s="7" t="s">
        <v>303</v>
      </c>
      <c r="B258" s="7" t="s">
        <v>1657</v>
      </c>
      <c r="C258" s="7" t="s">
        <v>303</v>
      </c>
      <c r="D258" s="7" t="s">
        <v>1656</v>
      </c>
      <c r="E258" s="7">
        <v>842</v>
      </c>
      <c r="F258" s="8" t="s">
        <v>8</v>
      </c>
      <c r="G258" s="7" t="s">
        <v>9</v>
      </c>
      <c r="H258" s="9" t="s">
        <v>1392</v>
      </c>
      <c r="I258" s="9" t="s">
        <v>1236</v>
      </c>
      <c r="J258" s="6" t="s">
        <v>1236</v>
      </c>
      <c r="K258" s="6" t="s">
        <v>1392</v>
      </c>
      <c r="L258" s="6" t="s">
        <v>1392</v>
      </c>
      <c r="M258" s="6" t="s">
        <v>1392</v>
      </c>
    </row>
    <row r="259" spans="1:13">
      <c r="A259" s="7" t="s">
        <v>9</v>
      </c>
      <c r="B259" s="7" t="s">
        <v>1491</v>
      </c>
      <c r="C259" s="7" t="s">
        <v>9</v>
      </c>
      <c r="D259" s="7" t="s">
        <v>1656</v>
      </c>
      <c r="E259" s="7">
        <v>1082</v>
      </c>
      <c r="F259" s="8" t="s">
        <v>8</v>
      </c>
      <c r="G259" s="7" t="s">
        <v>9</v>
      </c>
      <c r="H259" s="9" t="s">
        <v>1392</v>
      </c>
      <c r="I259" s="9" t="s">
        <v>1392</v>
      </c>
      <c r="J259" s="6" t="s">
        <v>1392</v>
      </c>
      <c r="K259" s="6" t="s">
        <v>1392</v>
      </c>
      <c r="L259" s="6" t="s">
        <v>1392</v>
      </c>
      <c r="M259" s="6" t="s">
        <v>1392</v>
      </c>
    </row>
    <row r="260" spans="1:13">
      <c r="A260" s="7" t="s">
        <v>304</v>
      </c>
      <c r="B260" s="7" t="s">
        <v>1657</v>
      </c>
      <c r="C260" s="7" t="s">
        <v>304</v>
      </c>
      <c r="D260" s="7" t="s">
        <v>1656</v>
      </c>
      <c r="E260" s="7">
        <v>837</v>
      </c>
      <c r="F260" s="8" t="s">
        <v>499</v>
      </c>
      <c r="G260" s="7" t="s">
        <v>1115</v>
      </c>
      <c r="H260" s="9" t="s">
        <v>1392</v>
      </c>
      <c r="I260" s="9" t="s">
        <v>1236</v>
      </c>
      <c r="J260" s="6" t="s">
        <v>1236</v>
      </c>
      <c r="K260" s="6" t="s">
        <v>1392</v>
      </c>
      <c r="L260" s="6" t="s">
        <v>1392</v>
      </c>
      <c r="M260" s="6" t="s">
        <v>1392</v>
      </c>
    </row>
    <row r="261" spans="1:13">
      <c r="A261" s="7" t="s">
        <v>22</v>
      </c>
      <c r="B261" s="7" t="s">
        <v>1657</v>
      </c>
      <c r="C261" s="7" t="s">
        <v>22</v>
      </c>
      <c r="D261" s="7" t="s">
        <v>1656</v>
      </c>
      <c r="E261" s="7">
        <v>885</v>
      </c>
      <c r="F261" s="8" t="s">
        <v>499</v>
      </c>
      <c r="G261" s="7" t="s">
        <v>1115</v>
      </c>
      <c r="H261" s="9" t="s">
        <v>1392</v>
      </c>
      <c r="I261" s="9" t="s">
        <v>1236</v>
      </c>
      <c r="J261" s="6" t="s">
        <v>1236</v>
      </c>
      <c r="K261" s="6" t="s">
        <v>1392</v>
      </c>
      <c r="L261" s="6" t="s">
        <v>1392</v>
      </c>
      <c r="M261" s="6" t="s">
        <v>1392</v>
      </c>
    </row>
    <row r="262" spans="1:13">
      <c r="A262" s="7" t="s">
        <v>80</v>
      </c>
      <c r="B262" s="7" t="s">
        <v>1491</v>
      </c>
      <c r="C262" s="7" t="s">
        <v>80</v>
      </c>
      <c r="D262" s="7" t="s">
        <v>1656</v>
      </c>
      <c r="E262" s="7">
        <v>939</v>
      </c>
      <c r="F262" s="8" t="s">
        <v>81</v>
      </c>
      <c r="G262" s="7" t="s">
        <v>80</v>
      </c>
      <c r="H262" s="9" t="s">
        <v>1392</v>
      </c>
      <c r="I262" s="9" t="s">
        <v>1392</v>
      </c>
      <c r="J262" s="6" t="s">
        <v>1392</v>
      </c>
      <c r="K262" s="6" t="s">
        <v>1392</v>
      </c>
      <c r="L262" s="6" t="s">
        <v>1392</v>
      </c>
      <c r="M262" s="6" t="s">
        <v>1392</v>
      </c>
    </row>
    <row r="263" spans="1:13">
      <c r="A263" s="7" t="s">
        <v>305</v>
      </c>
      <c r="B263" s="7" t="s">
        <v>1655</v>
      </c>
      <c r="C263" s="7" t="s">
        <v>305</v>
      </c>
      <c r="D263" s="7" t="s">
        <v>1656</v>
      </c>
      <c r="E263" s="7">
        <v>701</v>
      </c>
      <c r="F263" s="8" t="s">
        <v>557</v>
      </c>
      <c r="G263" s="7" t="s">
        <v>1132</v>
      </c>
      <c r="H263" s="9" t="s">
        <v>1392</v>
      </c>
      <c r="I263" s="9" t="s">
        <v>1392</v>
      </c>
      <c r="J263" s="6" t="s">
        <v>1392</v>
      </c>
      <c r="K263" s="6" t="s">
        <v>1556</v>
      </c>
      <c r="L263" s="6" t="s">
        <v>1565</v>
      </c>
      <c r="M263" s="6" t="s">
        <v>1564</v>
      </c>
    </row>
    <row r="264" spans="1:13">
      <c r="A264" s="7" t="s">
        <v>443</v>
      </c>
      <c r="B264" s="7" t="s">
        <v>1658</v>
      </c>
      <c r="C264" s="7" t="s">
        <v>443</v>
      </c>
      <c r="D264" s="7" t="s">
        <v>1656</v>
      </c>
      <c r="E264" s="7">
        <v>421</v>
      </c>
      <c r="F264" s="8" t="s">
        <v>441</v>
      </c>
      <c r="G264" s="7" t="s">
        <v>1102</v>
      </c>
      <c r="H264" s="9" t="s">
        <v>1392</v>
      </c>
      <c r="I264" s="9" t="s">
        <v>1392</v>
      </c>
      <c r="J264" s="6" t="s">
        <v>1392</v>
      </c>
      <c r="K264" s="6" t="s">
        <v>1392</v>
      </c>
      <c r="L264" s="6" t="s">
        <v>1392</v>
      </c>
      <c r="M264" s="6" t="s">
        <v>1392</v>
      </c>
    </row>
    <row r="265" spans="1:13">
      <c r="A265" s="7" t="s">
        <v>306</v>
      </c>
      <c r="B265" s="7" t="s">
        <v>1655</v>
      </c>
      <c r="C265" s="7" t="s">
        <v>306</v>
      </c>
      <c r="D265" s="7" t="s">
        <v>1656</v>
      </c>
      <c r="E265" s="7">
        <v>705</v>
      </c>
      <c r="F265" s="8" t="s">
        <v>557</v>
      </c>
      <c r="G265" s="7" t="s">
        <v>1132</v>
      </c>
      <c r="H265" s="9" t="s">
        <v>1392</v>
      </c>
      <c r="I265" s="9" t="s">
        <v>559</v>
      </c>
      <c r="J265" s="6" t="s">
        <v>559</v>
      </c>
      <c r="K265" s="6" t="s">
        <v>1392</v>
      </c>
      <c r="L265" s="6" t="s">
        <v>1392</v>
      </c>
      <c r="M265" s="6" t="s">
        <v>1392</v>
      </c>
    </row>
    <row r="266" spans="1:13">
      <c r="A266" s="7" t="s">
        <v>1118</v>
      </c>
      <c r="B266" s="7" t="s">
        <v>1491</v>
      </c>
      <c r="C266" s="7" t="s">
        <v>1118</v>
      </c>
      <c r="D266" s="7" t="s">
        <v>1656</v>
      </c>
      <c r="E266" s="7">
        <v>1035</v>
      </c>
      <c r="F266" s="8" t="s">
        <v>508</v>
      </c>
      <c r="G266" s="7" t="s">
        <v>1118</v>
      </c>
      <c r="H266" s="9" t="s">
        <v>1392</v>
      </c>
      <c r="I266" s="9" t="s">
        <v>1392</v>
      </c>
      <c r="J266" s="6" t="s">
        <v>1392</v>
      </c>
      <c r="K266" s="6" t="s">
        <v>1392</v>
      </c>
      <c r="L266" s="6" t="s">
        <v>1392</v>
      </c>
      <c r="M266" s="6" t="s">
        <v>1392</v>
      </c>
    </row>
    <row r="267" spans="1:13">
      <c r="A267" s="7" t="s">
        <v>160</v>
      </c>
      <c r="B267" s="7" t="s">
        <v>1491</v>
      </c>
      <c r="C267" s="7" t="s">
        <v>160</v>
      </c>
      <c r="D267" s="7" t="s">
        <v>1656</v>
      </c>
      <c r="E267" s="7">
        <v>1004</v>
      </c>
      <c r="F267" s="8" t="s">
        <v>161</v>
      </c>
      <c r="G267" s="7" t="s">
        <v>160</v>
      </c>
      <c r="H267" s="9" t="s">
        <v>1392</v>
      </c>
      <c r="I267" s="9" t="s">
        <v>1392</v>
      </c>
      <c r="J267" s="6" t="s">
        <v>1392</v>
      </c>
      <c r="K267" s="6" t="s">
        <v>1392</v>
      </c>
      <c r="L267" s="6" t="s">
        <v>1392</v>
      </c>
      <c r="M267" s="6" t="s">
        <v>1392</v>
      </c>
    </row>
    <row r="268" spans="1:13">
      <c r="A268" s="7" t="s">
        <v>1159</v>
      </c>
      <c r="B268" s="10" t="s">
        <v>1655</v>
      </c>
      <c r="C268" s="7" t="s">
        <v>1159</v>
      </c>
      <c r="D268" s="7" t="s">
        <v>1656</v>
      </c>
      <c r="E268" s="7">
        <v>646</v>
      </c>
      <c r="F268" s="11" t="s">
        <v>541</v>
      </c>
      <c r="G268" s="7" t="s">
        <v>1126</v>
      </c>
      <c r="H268" s="9" t="s">
        <v>1392</v>
      </c>
      <c r="I268" s="9" t="s">
        <v>1392</v>
      </c>
      <c r="J268" s="6" t="s">
        <v>1392</v>
      </c>
      <c r="K268" s="6" t="s">
        <v>1561</v>
      </c>
      <c r="L268" s="6" t="s">
        <v>1572</v>
      </c>
      <c r="M268" s="6" t="s">
        <v>1559</v>
      </c>
    </row>
    <row r="269" spans="1:13">
      <c r="A269" s="7" t="s">
        <v>307</v>
      </c>
      <c r="B269" s="7" t="s">
        <v>1657</v>
      </c>
      <c r="C269" s="7" t="s">
        <v>307</v>
      </c>
      <c r="D269" s="7" t="s">
        <v>1656</v>
      </c>
      <c r="E269" s="7">
        <v>762</v>
      </c>
      <c r="F269" s="8" t="s">
        <v>372</v>
      </c>
      <c r="G269" s="7" t="s">
        <v>1073</v>
      </c>
      <c r="H269" s="9" t="s">
        <v>1392</v>
      </c>
      <c r="I269" s="9" t="s">
        <v>1392</v>
      </c>
      <c r="J269" s="6" t="s">
        <v>1392</v>
      </c>
      <c r="K269" s="6" t="s">
        <v>1392</v>
      </c>
      <c r="L269" s="6" t="s">
        <v>1392</v>
      </c>
      <c r="M269" s="6" t="s">
        <v>1392</v>
      </c>
    </row>
    <row r="270" spans="1:13">
      <c r="A270" s="7" t="s">
        <v>376</v>
      </c>
      <c r="B270" s="7" t="s">
        <v>1655</v>
      </c>
      <c r="C270" s="7" t="s">
        <v>376</v>
      </c>
      <c r="D270" s="7" t="s">
        <v>1656</v>
      </c>
      <c r="E270" s="7">
        <v>165</v>
      </c>
      <c r="F270" s="8" t="s">
        <v>372</v>
      </c>
      <c r="G270" s="7" t="s">
        <v>1073</v>
      </c>
      <c r="H270" s="9" t="s">
        <v>1392</v>
      </c>
      <c r="I270" s="9" t="s">
        <v>1392</v>
      </c>
      <c r="J270" s="6" t="s">
        <v>1392</v>
      </c>
      <c r="K270" s="6" t="s">
        <v>1392</v>
      </c>
      <c r="L270" s="6" t="s">
        <v>1392</v>
      </c>
      <c r="M270" s="6" t="s">
        <v>1392</v>
      </c>
    </row>
    <row r="271" spans="1:13">
      <c r="A271" s="7" t="s">
        <v>308</v>
      </c>
      <c r="B271" s="7" t="s">
        <v>1655</v>
      </c>
      <c r="C271" s="7" t="s">
        <v>308</v>
      </c>
      <c r="D271" s="7" t="s">
        <v>1656</v>
      </c>
      <c r="E271" s="7">
        <v>48</v>
      </c>
      <c r="F271" s="8" t="s">
        <v>353</v>
      </c>
      <c r="G271" s="7" t="s">
        <v>1066</v>
      </c>
      <c r="H271" s="9" t="s">
        <v>1392</v>
      </c>
      <c r="I271" s="9" t="s">
        <v>1392</v>
      </c>
      <c r="J271" s="6" t="s">
        <v>1392</v>
      </c>
      <c r="K271" s="6" t="s">
        <v>1392</v>
      </c>
      <c r="L271" s="6" t="s">
        <v>1392</v>
      </c>
      <c r="M271" s="6" t="s">
        <v>1392</v>
      </c>
    </row>
    <row r="272" spans="1:13">
      <c r="A272" s="7" t="s">
        <v>1066</v>
      </c>
      <c r="B272" s="7" t="s">
        <v>1491</v>
      </c>
      <c r="C272" s="7" t="s">
        <v>1066</v>
      </c>
      <c r="D272" s="7" t="s">
        <v>1656</v>
      </c>
      <c r="E272" s="7">
        <v>906</v>
      </c>
      <c r="F272" s="8" t="s">
        <v>353</v>
      </c>
      <c r="G272" s="7" t="s">
        <v>1066</v>
      </c>
      <c r="H272" s="9" t="s">
        <v>1392</v>
      </c>
      <c r="I272" s="9" t="s">
        <v>1392</v>
      </c>
      <c r="J272" s="6" t="s">
        <v>1392</v>
      </c>
      <c r="K272" s="6" t="s">
        <v>1392</v>
      </c>
      <c r="L272" s="6" t="s">
        <v>1392</v>
      </c>
      <c r="M272" s="6" t="s">
        <v>1392</v>
      </c>
    </row>
    <row r="273" spans="1:13">
      <c r="A273" s="7" t="s">
        <v>311</v>
      </c>
      <c r="B273" s="7" t="s">
        <v>1655</v>
      </c>
      <c r="C273" s="7" t="s">
        <v>311</v>
      </c>
      <c r="D273" s="7" t="s">
        <v>1656</v>
      </c>
      <c r="E273" s="7">
        <v>374</v>
      </c>
      <c r="F273" s="8" t="s">
        <v>421</v>
      </c>
      <c r="G273" s="7" t="s">
        <v>1094</v>
      </c>
      <c r="H273" s="9" t="s">
        <v>1392</v>
      </c>
      <c r="I273" s="9" t="s">
        <v>1392</v>
      </c>
      <c r="J273" s="6" t="s">
        <v>1392</v>
      </c>
      <c r="K273" s="6" t="s">
        <v>1553</v>
      </c>
      <c r="L273" s="6" t="s">
        <v>1560</v>
      </c>
      <c r="M273" s="6" t="s">
        <v>1559</v>
      </c>
    </row>
    <row r="274" spans="1:13">
      <c r="A274" s="7" t="s">
        <v>1094</v>
      </c>
      <c r="B274" s="7" t="s">
        <v>1491</v>
      </c>
      <c r="C274" s="7" t="s">
        <v>1094</v>
      </c>
      <c r="D274" s="7" t="s">
        <v>1656</v>
      </c>
      <c r="E274" s="7">
        <v>966</v>
      </c>
      <c r="F274" s="8" t="s">
        <v>421</v>
      </c>
      <c r="G274" s="7" t="s">
        <v>1094</v>
      </c>
      <c r="H274" s="9" t="s">
        <v>1392</v>
      </c>
      <c r="I274" s="9" t="s">
        <v>1392</v>
      </c>
      <c r="J274" s="6" t="s">
        <v>1392</v>
      </c>
      <c r="K274" s="6" t="s">
        <v>1392</v>
      </c>
      <c r="L274" s="6" t="s">
        <v>1392</v>
      </c>
      <c r="M274" s="6" t="s">
        <v>1392</v>
      </c>
    </row>
    <row r="275" spans="1:13">
      <c r="A275" s="7" t="s">
        <v>312</v>
      </c>
      <c r="B275" s="10" t="s">
        <v>1657</v>
      </c>
      <c r="C275" s="7" t="s">
        <v>312</v>
      </c>
      <c r="D275" s="7" t="s">
        <v>1656</v>
      </c>
      <c r="E275" s="7">
        <v>757</v>
      </c>
      <c r="F275" s="11" t="s">
        <v>410</v>
      </c>
      <c r="G275" s="7" t="s">
        <v>1090</v>
      </c>
      <c r="H275" s="9" t="s">
        <v>1392</v>
      </c>
      <c r="I275" s="9" t="s">
        <v>1392</v>
      </c>
      <c r="J275" s="6" t="s">
        <v>1392</v>
      </c>
      <c r="K275" s="6" t="s">
        <v>1392</v>
      </c>
      <c r="L275" s="6" t="s">
        <v>1392</v>
      </c>
      <c r="M275" s="6" t="s">
        <v>1392</v>
      </c>
    </row>
    <row r="276" spans="1:13">
      <c r="A276" s="7" t="s">
        <v>1610</v>
      </c>
      <c r="B276" s="7" t="s">
        <v>1660</v>
      </c>
      <c r="C276" s="7" t="s">
        <v>705</v>
      </c>
      <c r="D276" s="7" t="s">
        <v>1656</v>
      </c>
      <c r="E276" s="7">
        <v>88</v>
      </c>
      <c r="F276" s="8" t="s">
        <v>1392</v>
      </c>
      <c r="G276" s="7" t="s">
        <v>1392</v>
      </c>
      <c r="H276" s="9" t="s">
        <v>1392</v>
      </c>
      <c r="I276" s="9" t="s">
        <v>1392</v>
      </c>
      <c r="J276" s="6" t="s">
        <v>1392</v>
      </c>
      <c r="K276" s="6" t="s">
        <v>1392</v>
      </c>
      <c r="L276" s="6" t="s">
        <v>1392</v>
      </c>
      <c r="M276" s="6" t="s">
        <v>1392</v>
      </c>
    </row>
    <row r="277" spans="1:13">
      <c r="A277" s="7" t="s">
        <v>313</v>
      </c>
      <c r="B277" s="10" t="s">
        <v>1655</v>
      </c>
      <c r="C277" s="7" t="s">
        <v>313</v>
      </c>
      <c r="D277" s="7" t="s">
        <v>1656</v>
      </c>
      <c r="E277" s="7">
        <v>202</v>
      </c>
      <c r="F277" s="11" t="s">
        <v>392</v>
      </c>
      <c r="G277" s="7" t="s">
        <v>1078</v>
      </c>
      <c r="H277" s="9" t="s">
        <v>1392</v>
      </c>
      <c r="I277" s="9" t="s">
        <v>1392</v>
      </c>
      <c r="J277" s="6" t="s">
        <v>1392</v>
      </c>
      <c r="K277" s="6" t="s">
        <v>1392</v>
      </c>
      <c r="L277" s="6" t="s">
        <v>1392</v>
      </c>
      <c r="M277" s="6" t="s">
        <v>1392</v>
      </c>
    </row>
    <row r="278" spans="1:13">
      <c r="A278" s="7" t="s">
        <v>82</v>
      </c>
      <c r="B278" s="7" t="s">
        <v>1491</v>
      </c>
      <c r="C278" s="7" t="s">
        <v>82</v>
      </c>
      <c r="D278" s="7" t="s">
        <v>1656</v>
      </c>
      <c r="E278" s="7">
        <v>943</v>
      </c>
      <c r="F278" s="8" t="s">
        <v>83</v>
      </c>
      <c r="G278" s="7" t="s">
        <v>82</v>
      </c>
      <c r="H278" s="9" t="s">
        <v>1392</v>
      </c>
      <c r="I278" s="9" t="s">
        <v>1392</v>
      </c>
      <c r="J278" s="6" t="s">
        <v>1392</v>
      </c>
      <c r="K278" s="6" t="s">
        <v>1392</v>
      </c>
      <c r="L278" s="6" t="s">
        <v>1392</v>
      </c>
      <c r="M278" s="6" t="s">
        <v>1392</v>
      </c>
    </row>
    <row r="279" spans="1:13">
      <c r="A279" s="7" t="s">
        <v>1650</v>
      </c>
      <c r="B279" s="7" t="s">
        <v>1660</v>
      </c>
      <c r="C279" s="7" t="s">
        <v>1235</v>
      </c>
      <c r="D279" s="7" t="s">
        <v>1656</v>
      </c>
      <c r="E279" s="7">
        <v>854</v>
      </c>
      <c r="F279" s="8" t="s">
        <v>1392</v>
      </c>
      <c r="G279" s="7" t="s">
        <v>1392</v>
      </c>
      <c r="H279" s="9" t="s">
        <v>1392</v>
      </c>
      <c r="I279" s="9" t="s">
        <v>1392</v>
      </c>
      <c r="J279" s="6" t="s">
        <v>1392</v>
      </c>
      <c r="K279" s="6" t="s">
        <v>1392</v>
      </c>
      <c r="L279" s="6" t="s">
        <v>1392</v>
      </c>
      <c r="M279" s="6" t="s">
        <v>1392</v>
      </c>
    </row>
    <row r="280" spans="1:13">
      <c r="A280" s="7" t="s">
        <v>314</v>
      </c>
      <c r="B280" s="7" t="s">
        <v>1657</v>
      </c>
      <c r="C280" s="7" t="s">
        <v>314</v>
      </c>
      <c r="D280" s="7" t="s">
        <v>1656</v>
      </c>
      <c r="E280" s="7">
        <v>884</v>
      </c>
      <c r="F280" s="8" t="s">
        <v>499</v>
      </c>
      <c r="G280" s="7" t="s">
        <v>1115</v>
      </c>
      <c r="H280" s="9" t="s">
        <v>1392</v>
      </c>
      <c r="I280" s="9" t="s">
        <v>1236</v>
      </c>
      <c r="J280" s="6" t="s">
        <v>1236</v>
      </c>
      <c r="K280" s="6" t="s">
        <v>1392</v>
      </c>
      <c r="L280" s="6" t="s">
        <v>1392</v>
      </c>
      <c r="M280" s="6" t="s">
        <v>1392</v>
      </c>
    </row>
    <row r="281" spans="1:13">
      <c r="A281" s="7" t="s">
        <v>219</v>
      </c>
      <c r="B281" s="7" t="s">
        <v>1491</v>
      </c>
      <c r="C281" s="7" t="s">
        <v>219</v>
      </c>
      <c r="D281" s="7" t="s">
        <v>1656</v>
      </c>
      <c r="E281" s="7">
        <v>1052</v>
      </c>
      <c r="F281" s="8" t="s">
        <v>220</v>
      </c>
      <c r="G281" s="7" t="s">
        <v>219</v>
      </c>
      <c r="H281" s="9" t="s">
        <v>1392</v>
      </c>
      <c r="I281" s="9" t="s">
        <v>1392</v>
      </c>
      <c r="J281" s="6" t="s">
        <v>1392</v>
      </c>
      <c r="K281" s="6" t="s">
        <v>1392</v>
      </c>
      <c r="L281" s="6" t="s">
        <v>1392</v>
      </c>
      <c r="M281" s="6" t="s">
        <v>1392</v>
      </c>
    </row>
    <row r="282" spans="1:13">
      <c r="A282" s="7" t="s">
        <v>146</v>
      </c>
      <c r="B282" s="7" t="s">
        <v>1491</v>
      </c>
      <c r="C282" s="7" t="s">
        <v>146</v>
      </c>
      <c r="D282" s="7" t="s">
        <v>1656</v>
      </c>
      <c r="E282" s="7">
        <v>997</v>
      </c>
      <c r="F282" s="8" t="s">
        <v>147</v>
      </c>
      <c r="G282" s="7" t="s">
        <v>146</v>
      </c>
      <c r="H282" s="9" t="s">
        <v>1392</v>
      </c>
      <c r="I282" s="9" t="s">
        <v>1392</v>
      </c>
      <c r="J282" s="6" t="s">
        <v>1392</v>
      </c>
      <c r="K282" s="6" t="s">
        <v>1392</v>
      </c>
      <c r="L282" s="6" t="s">
        <v>1392</v>
      </c>
      <c r="M282" s="6" t="s">
        <v>1392</v>
      </c>
    </row>
    <row r="283" spans="1:13">
      <c r="A283" s="7" t="s">
        <v>12</v>
      </c>
      <c r="B283" s="10" t="s">
        <v>1655</v>
      </c>
      <c r="C283" s="7" t="s">
        <v>12</v>
      </c>
      <c r="D283" s="7" t="s">
        <v>1656</v>
      </c>
      <c r="E283" s="7">
        <v>786</v>
      </c>
      <c r="F283" s="11" t="s">
        <v>372</v>
      </c>
      <c r="G283" s="7" t="s">
        <v>1073</v>
      </c>
      <c r="H283" s="9" t="s">
        <v>1392</v>
      </c>
      <c r="I283" s="9" t="s">
        <v>1392</v>
      </c>
      <c r="J283" s="6" t="s">
        <v>1392</v>
      </c>
      <c r="K283" s="6" t="s">
        <v>1392</v>
      </c>
      <c r="L283" s="6" t="s">
        <v>1392</v>
      </c>
      <c r="M283" s="6" t="s">
        <v>1392</v>
      </c>
    </row>
    <row r="284" spans="1:13">
      <c r="A284" s="7" t="s">
        <v>315</v>
      </c>
      <c r="B284" s="7" t="s">
        <v>1655</v>
      </c>
      <c r="C284" s="7" t="s">
        <v>315</v>
      </c>
      <c r="D284" s="7" t="s">
        <v>1656</v>
      </c>
      <c r="E284" s="7">
        <v>311</v>
      </c>
      <c r="F284" s="8" t="s">
        <v>410</v>
      </c>
      <c r="G284" s="7" t="s">
        <v>1090</v>
      </c>
      <c r="H284" s="9" t="s">
        <v>1392</v>
      </c>
      <c r="I284" s="9" t="s">
        <v>1392</v>
      </c>
      <c r="J284" s="6" t="s">
        <v>1392</v>
      </c>
      <c r="K284" s="6" t="s">
        <v>1392</v>
      </c>
      <c r="L284" s="6" t="s">
        <v>1392</v>
      </c>
      <c r="M284" s="6" t="s">
        <v>1392</v>
      </c>
    </row>
    <row r="285" spans="1:13">
      <c r="A285" s="7" t="s">
        <v>1090</v>
      </c>
      <c r="B285" s="7" t="s">
        <v>1491</v>
      </c>
      <c r="C285" s="7" t="s">
        <v>1090</v>
      </c>
      <c r="D285" s="7" t="s">
        <v>1656</v>
      </c>
      <c r="E285" s="7">
        <v>956</v>
      </c>
      <c r="F285" s="8" t="s">
        <v>410</v>
      </c>
      <c r="G285" s="7" t="s">
        <v>1090</v>
      </c>
      <c r="H285" s="9" t="s">
        <v>1392</v>
      </c>
      <c r="I285" s="9" t="s">
        <v>1392</v>
      </c>
      <c r="J285" s="6" t="s">
        <v>1392</v>
      </c>
      <c r="K285" s="6" t="s">
        <v>1392</v>
      </c>
      <c r="L285" s="6" t="s">
        <v>1392</v>
      </c>
      <c r="M285" s="6" t="s">
        <v>1392</v>
      </c>
    </row>
    <row r="286" spans="1:13">
      <c r="A286" s="7" t="s">
        <v>1072</v>
      </c>
      <c r="B286" s="7" t="s">
        <v>1491</v>
      </c>
      <c r="C286" s="7" t="s">
        <v>1072</v>
      </c>
      <c r="D286" s="7" t="s">
        <v>1656</v>
      </c>
      <c r="E286" s="7">
        <v>917</v>
      </c>
      <c r="F286" s="8" t="s">
        <v>364</v>
      </c>
      <c r="G286" s="7" t="s">
        <v>1072</v>
      </c>
      <c r="H286" s="9" t="s">
        <v>1392</v>
      </c>
      <c r="I286" s="9" t="s">
        <v>1392</v>
      </c>
      <c r="J286" s="6" t="s">
        <v>1392</v>
      </c>
      <c r="K286" s="6" t="s">
        <v>1392</v>
      </c>
      <c r="L286" s="6" t="s">
        <v>1392</v>
      </c>
      <c r="M286" s="6" t="s">
        <v>1392</v>
      </c>
    </row>
    <row r="287" spans="1:13">
      <c r="A287" s="7" t="s">
        <v>1133</v>
      </c>
      <c r="B287" s="7" t="s">
        <v>1491</v>
      </c>
      <c r="C287" s="7" t="s">
        <v>1133</v>
      </c>
      <c r="D287" s="7" t="s">
        <v>1656</v>
      </c>
      <c r="E287" s="7">
        <v>857</v>
      </c>
      <c r="F287" s="8" t="s">
        <v>1392</v>
      </c>
      <c r="G287" s="7" t="s">
        <v>1392</v>
      </c>
      <c r="H287" s="9" t="s">
        <v>1392</v>
      </c>
      <c r="I287" s="9" t="s">
        <v>1392</v>
      </c>
      <c r="J287" s="6" t="s">
        <v>1392</v>
      </c>
      <c r="K287" s="6" t="s">
        <v>1392</v>
      </c>
      <c r="L287" s="6" t="s">
        <v>1392</v>
      </c>
      <c r="M287" s="6" t="s">
        <v>1392</v>
      </c>
    </row>
    <row r="288" spans="1:13">
      <c r="A288" s="7" t="s">
        <v>316</v>
      </c>
      <c r="B288" s="7" t="s">
        <v>1655</v>
      </c>
      <c r="C288" s="7" t="s">
        <v>316</v>
      </c>
      <c r="D288" s="7" t="s">
        <v>1656</v>
      </c>
      <c r="E288" s="7">
        <v>514</v>
      </c>
      <c r="F288" s="8" t="s">
        <v>489</v>
      </c>
      <c r="G288" s="7" t="s">
        <v>1113</v>
      </c>
      <c r="H288" s="9" t="s">
        <v>1392</v>
      </c>
      <c r="I288" s="9" t="s">
        <v>1392</v>
      </c>
      <c r="J288" s="6" t="s">
        <v>1392</v>
      </c>
      <c r="K288" s="6" t="s">
        <v>1392</v>
      </c>
      <c r="L288" s="6" t="s">
        <v>1392</v>
      </c>
      <c r="M288" s="6" t="s">
        <v>1392</v>
      </c>
    </row>
    <row r="289" spans="1:13">
      <c r="A289" s="7" t="s">
        <v>317</v>
      </c>
      <c r="B289" s="7" t="s">
        <v>1657</v>
      </c>
      <c r="C289" s="7" t="s">
        <v>317</v>
      </c>
      <c r="D289" s="7" t="s">
        <v>1656</v>
      </c>
      <c r="E289" s="7">
        <v>541</v>
      </c>
      <c r="F289" s="8" t="s">
        <v>491</v>
      </c>
      <c r="G289" s="7" t="s">
        <v>1114</v>
      </c>
      <c r="H289" s="9" t="s">
        <v>1392</v>
      </c>
      <c r="I289" s="9" t="s">
        <v>1392</v>
      </c>
      <c r="J289" s="6" t="s">
        <v>1392</v>
      </c>
      <c r="K289" s="6" t="s">
        <v>1392</v>
      </c>
      <c r="L289" s="6" t="s">
        <v>1392</v>
      </c>
      <c r="M289" s="6" t="s">
        <v>1392</v>
      </c>
    </row>
    <row r="290" spans="1:13">
      <c r="A290" s="7" t="s">
        <v>320</v>
      </c>
      <c r="B290" s="7" t="s">
        <v>1657</v>
      </c>
      <c r="C290" s="7" t="s">
        <v>320</v>
      </c>
      <c r="D290" s="7" t="s">
        <v>1656</v>
      </c>
      <c r="E290" s="7">
        <v>77</v>
      </c>
      <c r="F290" s="8" t="s">
        <v>356</v>
      </c>
      <c r="G290" s="7" t="s">
        <v>1069</v>
      </c>
      <c r="H290" s="9" t="s">
        <v>360</v>
      </c>
      <c r="I290" s="9" t="s">
        <v>1392</v>
      </c>
      <c r="J290" s="6" t="s">
        <v>360</v>
      </c>
      <c r="K290" s="6" t="s">
        <v>1392</v>
      </c>
      <c r="L290" s="6" t="s">
        <v>1392</v>
      </c>
      <c r="M290" s="6" t="s">
        <v>1392</v>
      </c>
    </row>
    <row r="291" spans="1:13">
      <c r="A291" s="7" t="s">
        <v>321</v>
      </c>
      <c r="B291" s="7" t="s">
        <v>1655</v>
      </c>
      <c r="C291" s="7" t="s">
        <v>321</v>
      </c>
      <c r="D291" s="7" t="s">
        <v>1656</v>
      </c>
      <c r="E291" s="7">
        <v>357</v>
      </c>
      <c r="F291" s="8" t="s">
        <v>416</v>
      </c>
      <c r="G291" s="7" t="s">
        <v>1093</v>
      </c>
      <c r="H291" s="9" t="s">
        <v>360</v>
      </c>
      <c r="I291" s="9" t="s">
        <v>1392</v>
      </c>
      <c r="J291" s="6" t="s">
        <v>360</v>
      </c>
      <c r="K291" s="6" t="s">
        <v>1392</v>
      </c>
      <c r="L291" s="6" t="s">
        <v>1392</v>
      </c>
      <c r="M291" s="6" t="s">
        <v>1392</v>
      </c>
    </row>
    <row r="292" spans="1:13">
      <c r="A292" s="7" t="s">
        <v>1132</v>
      </c>
      <c r="B292" s="7" t="s">
        <v>1491</v>
      </c>
      <c r="C292" s="7" t="s">
        <v>1132</v>
      </c>
      <c r="D292" s="7" t="s">
        <v>1656</v>
      </c>
      <c r="E292" s="7">
        <v>1079</v>
      </c>
      <c r="F292" s="8" t="s">
        <v>557</v>
      </c>
      <c r="G292" s="7" t="s">
        <v>1132</v>
      </c>
      <c r="H292" s="9" t="s">
        <v>1392</v>
      </c>
      <c r="I292" s="9" t="s">
        <v>1392</v>
      </c>
      <c r="J292" s="6" t="s">
        <v>1392</v>
      </c>
      <c r="K292" s="6" t="s">
        <v>1392</v>
      </c>
      <c r="L292" s="6" t="s">
        <v>1392</v>
      </c>
      <c r="M292" s="6" t="s">
        <v>1392</v>
      </c>
    </row>
    <row r="293" spans="1:13">
      <c r="A293" s="7" t="s">
        <v>1675</v>
      </c>
      <c r="B293" s="7" t="s">
        <v>1491</v>
      </c>
      <c r="C293" s="7" t="s">
        <v>1675</v>
      </c>
      <c r="D293" s="7" t="s">
        <v>1656</v>
      </c>
      <c r="E293" s="7">
        <v>1104</v>
      </c>
      <c r="F293" s="8" t="s">
        <v>557</v>
      </c>
      <c r="G293" s="7" t="s">
        <v>1392</v>
      </c>
      <c r="H293" s="9" t="s">
        <v>1392</v>
      </c>
      <c r="I293" s="9" t="s">
        <v>1392</v>
      </c>
      <c r="J293" s="6" t="s">
        <v>1392</v>
      </c>
      <c r="K293" s="6" t="s">
        <v>1392</v>
      </c>
      <c r="L293" s="6" t="s">
        <v>1392</v>
      </c>
      <c r="M293" s="6" t="s">
        <v>1392</v>
      </c>
    </row>
    <row r="294" spans="1:13">
      <c r="A294" s="7" t="s">
        <v>1147</v>
      </c>
      <c r="B294" s="7" t="s">
        <v>1491</v>
      </c>
      <c r="C294" s="7" t="s">
        <v>1147</v>
      </c>
      <c r="D294" s="7" t="s">
        <v>1656</v>
      </c>
      <c r="E294" s="7">
        <v>872</v>
      </c>
      <c r="F294" s="8" t="s">
        <v>1392</v>
      </c>
      <c r="G294" s="7" t="s">
        <v>1392</v>
      </c>
      <c r="H294" s="9" t="s">
        <v>1392</v>
      </c>
      <c r="I294" s="9" t="s">
        <v>1392</v>
      </c>
      <c r="J294" s="6" t="s">
        <v>1392</v>
      </c>
      <c r="K294" s="6" t="s">
        <v>1392</v>
      </c>
      <c r="L294" s="6" t="s">
        <v>1392</v>
      </c>
      <c r="M294" s="6" t="s">
        <v>1392</v>
      </c>
    </row>
    <row r="295" spans="1:13">
      <c r="A295" s="7" t="s">
        <v>322</v>
      </c>
      <c r="B295" s="7" t="s">
        <v>1657</v>
      </c>
      <c r="C295" s="7" t="s">
        <v>322</v>
      </c>
      <c r="D295" s="7" t="s">
        <v>1656</v>
      </c>
      <c r="E295" s="7">
        <v>269</v>
      </c>
      <c r="F295" s="8" t="s">
        <v>403</v>
      </c>
      <c r="G295" s="7" t="s">
        <v>1085</v>
      </c>
      <c r="H295" s="9" t="s">
        <v>350</v>
      </c>
      <c r="I295" s="9" t="s">
        <v>1392</v>
      </c>
      <c r="J295" s="6" t="s">
        <v>350</v>
      </c>
      <c r="K295" s="6" t="s">
        <v>1392</v>
      </c>
      <c r="L295" s="6" t="s">
        <v>1392</v>
      </c>
      <c r="M295" s="6" t="s">
        <v>1392</v>
      </c>
    </row>
    <row r="296" spans="1:13">
      <c r="A296" s="7" t="s">
        <v>501</v>
      </c>
      <c r="B296" s="7" t="s">
        <v>1658</v>
      </c>
      <c r="C296" s="7" t="s">
        <v>501</v>
      </c>
      <c r="D296" s="7" t="s">
        <v>1656</v>
      </c>
      <c r="E296" s="7">
        <v>557</v>
      </c>
      <c r="F296" s="8" t="s">
        <v>500</v>
      </c>
      <c r="G296" s="7" t="s">
        <v>1116</v>
      </c>
      <c r="H296" s="9" t="s">
        <v>1392</v>
      </c>
      <c r="I296" s="9" t="s">
        <v>1392</v>
      </c>
      <c r="J296" s="6" t="s">
        <v>1392</v>
      </c>
      <c r="K296" s="6" t="s">
        <v>1392</v>
      </c>
      <c r="L296" s="6" t="s">
        <v>1392</v>
      </c>
      <c r="M296" s="6" t="s">
        <v>1392</v>
      </c>
    </row>
    <row r="297" spans="1:13">
      <c r="A297" s="7" t="s">
        <v>516</v>
      </c>
      <c r="B297" s="7" t="s">
        <v>1658</v>
      </c>
      <c r="C297" s="7" t="s">
        <v>516</v>
      </c>
      <c r="D297" s="7" t="s">
        <v>1656</v>
      </c>
      <c r="E297" s="7">
        <v>608</v>
      </c>
      <c r="F297" s="8" t="s">
        <v>515</v>
      </c>
      <c r="G297" s="7" t="s">
        <v>1121</v>
      </c>
      <c r="H297" s="9" t="s">
        <v>1392</v>
      </c>
      <c r="I297" s="9" t="s">
        <v>1392</v>
      </c>
      <c r="J297" s="6" t="s">
        <v>1392</v>
      </c>
      <c r="K297" s="6" t="s">
        <v>1392</v>
      </c>
      <c r="L297" s="6" t="s">
        <v>1392</v>
      </c>
      <c r="M297" s="6" t="s">
        <v>1392</v>
      </c>
    </row>
    <row r="298" spans="1:13">
      <c r="A298" s="7" t="s">
        <v>1611</v>
      </c>
      <c r="B298" s="7" t="s">
        <v>1660</v>
      </c>
      <c r="C298" s="7" t="s">
        <v>381</v>
      </c>
      <c r="D298" s="7" t="s">
        <v>1656</v>
      </c>
      <c r="E298" s="7">
        <v>180</v>
      </c>
      <c r="F298" s="8" t="s">
        <v>1392</v>
      </c>
      <c r="G298" s="7" t="s">
        <v>1392</v>
      </c>
      <c r="H298" s="9" t="s">
        <v>1392</v>
      </c>
      <c r="I298" s="9" t="s">
        <v>1392</v>
      </c>
      <c r="J298" s="6" t="s">
        <v>1392</v>
      </c>
      <c r="K298" s="6" t="s">
        <v>1392</v>
      </c>
      <c r="L298" s="6" t="s">
        <v>1392</v>
      </c>
      <c r="M298" s="6" t="s">
        <v>1392</v>
      </c>
    </row>
    <row r="299" spans="1:13">
      <c r="A299" s="7" t="s">
        <v>1627</v>
      </c>
      <c r="B299" s="7" t="s">
        <v>1660</v>
      </c>
      <c r="C299" s="7" t="s">
        <v>911</v>
      </c>
      <c r="D299" s="7" t="s">
        <v>1656</v>
      </c>
      <c r="E299" s="7">
        <v>452</v>
      </c>
      <c r="F299" s="8" t="s">
        <v>1392</v>
      </c>
      <c r="G299" s="7" t="s">
        <v>1392</v>
      </c>
      <c r="H299" s="9" t="s">
        <v>1392</v>
      </c>
      <c r="I299" s="9" t="s">
        <v>1392</v>
      </c>
      <c r="J299" s="6" t="s">
        <v>1392</v>
      </c>
      <c r="K299" s="6" t="s">
        <v>1392</v>
      </c>
      <c r="L299" s="6" t="s">
        <v>1392</v>
      </c>
      <c r="M299" s="6" t="s">
        <v>1392</v>
      </c>
    </row>
    <row r="300" spans="1:13">
      <c r="A300" s="7" t="s">
        <v>461</v>
      </c>
      <c r="B300" s="7" t="s">
        <v>1658</v>
      </c>
      <c r="C300" s="7" t="s">
        <v>461</v>
      </c>
      <c r="D300" s="7" t="s">
        <v>1656</v>
      </c>
      <c r="E300" s="7">
        <v>456</v>
      </c>
      <c r="F300" s="8" t="s">
        <v>459</v>
      </c>
      <c r="G300" s="7" t="s">
        <v>1104</v>
      </c>
      <c r="H300" s="9" t="s">
        <v>1392</v>
      </c>
      <c r="I300" s="9" t="s">
        <v>1392</v>
      </c>
      <c r="J300" s="6" t="s">
        <v>1392</v>
      </c>
      <c r="K300" s="6" t="s">
        <v>1392</v>
      </c>
      <c r="L300" s="6" t="s">
        <v>1392</v>
      </c>
      <c r="M300" s="6" t="s">
        <v>1392</v>
      </c>
    </row>
    <row r="301" spans="1:13">
      <c r="A301" s="7" t="s">
        <v>469</v>
      </c>
      <c r="B301" s="7" t="s">
        <v>1658</v>
      </c>
      <c r="C301" s="7" t="s">
        <v>469</v>
      </c>
      <c r="D301" s="7" t="s">
        <v>1656</v>
      </c>
      <c r="E301" s="7">
        <v>480</v>
      </c>
      <c r="F301" s="8" t="s">
        <v>464</v>
      </c>
      <c r="G301" s="7" t="s">
        <v>1106</v>
      </c>
      <c r="H301" s="9" t="s">
        <v>1392</v>
      </c>
      <c r="I301" s="9" t="s">
        <v>1392</v>
      </c>
      <c r="J301" s="6" t="s">
        <v>1392</v>
      </c>
      <c r="K301" s="6" t="s">
        <v>1392</v>
      </c>
      <c r="L301" s="6" t="s">
        <v>1392</v>
      </c>
      <c r="M301" s="6" t="s">
        <v>1392</v>
      </c>
    </row>
    <row r="302" spans="1:13">
      <c r="A302" s="7" t="s">
        <v>323</v>
      </c>
      <c r="B302" s="7" t="s">
        <v>1655</v>
      </c>
      <c r="C302" s="7" t="s">
        <v>323</v>
      </c>
      <c r="D302" s="7" t="s">
        <v>1656</v>
      </c>
      <c r="E302" s="7">
        <v>578</v>
      </c>
      <c r="F302" s="8" t="s">
        <v>500</v>
      </c>
      <c r="G302" s="7" t="s">
        <v>1116</v>
      </c>
      <c r="H302" s="9" t="s">
        <v>1392</v>
      </c>
      <c r="I302" s="9" t="s">
        <v>1392</v>
      </c>
      <c r="J302" s="6" t="s">
        <v>1392</v>
      </c>
      <c r="K302" s="6" t="s">
        <v>1392</v>
      </c>
      <c r="L302" s="6" t="s">
        <v>1392</v>
      </c>
      <c r="M302" s="6" t="s">
        <v>1392</v>
      </c>
    </row>
    <row r="303" spans="1:13">
      <c r="A303" s="7" t="s">
        <v>324</v>
      </c>
      <c r="B303" s="7" t="s">
        <v>1657</v>
      </c>
      <c r="C303" s="7" t="s">
        <v>324</v>
      </c>
      <c r="D303" s="7" t="s">
        <v>1656</v>
      </c>
      <c r="E303" s="7">
        <v>576</v>
      </c>
      <c r="F303" s="8" t="s">
        <v>500</v>
      </c>
      <c r="G303" s="7" t="s">
        <v>1116</v>
      </c>
      <c r="H303" s="9" t="s">
        <v>1392</v>
      </c>
      <c r="I303" s="9" t="s">
        <v>1392</v>
      </c>
      <c r="J303" s="6" t="s">
        <v>1392</v>
      </c>
      <c r="K303" s="6" t="s">
        <v>1392</v>
      </c>
      <c r="L303" s="6" t="s">
        <v>1392</v>
      </c>
      <c r="M303" s="6" t="s">
        <v>1392</v>
      </c>
    </row>
    <row r="304" spans="1:13">
      <c r="A304" s="7" t="s">
        <v>325</v>
      </c>
      <c r="B304" s="10" t="s">
        <v>1657</v>
      </c>
      <c r="C304" s="7" t="s">
        <v>325</v>
      </c>
      <c r="D304" s="7" t="s">
        <v>1656</v>
      </c>
      <c r="E304" s="7">
        <v>164</v>
      </c>
      <c r="F304" s="11" t="s">
        <v>372</v>
      </c>
      <c r="G304" s="7" t="s">
        <v>1073</v>
      </c>
      <c r="H304" s="9" t="s">
        <v>1392</v>
      </c>
      <c r="I304" s="9" t="s">
        <v>1392</v>
      </c>
      <c r="J304" s="6" t="s">
        <v>1392</v>
      </c>
      <c r="K304" s="6" t="s">
        <v>1392</v>
      </c>
      <c r="L304" s="6" t="s">
        <v>1392</v>
      </c>
      <c r="M304" s="6" t="s">
        <v>1392</v>
      </c>
    </row>
    <row r="305" spans="1:13">
      <c r="A305" s="7" t="s">
        <v>1620</v>
      </c>
      <c r="B305" s="10" t="s">
        <v>1660</v>
      </c>
      <c r="C305" s="7" t="s">
        <v>1055</v>
      </c>
      <c r="D305" s="7" t="s">
        <v>1656</v>
      </c>
      <c r="E305" s="7">
        <v>380</v>
      </c>
      <c r="F305" s="11" t="s">
        <v>1392</v>
      </c>
      <c r="G305" s="7" t="s">
        <v>1392</v>
      </c>
      <c r="H305" s="9" t="s">
        <v>1392</v>
      </c>
      <c r="I305" s="9" t="s">
        <v>1392</v>
      </c>
      <c r="J305" s="6" t="s">
        <v>1392</v>
      </c>
      <c r="K305" s="6" t="s">
        <v>1392</v>
      </c>
      <c r="L305" s="6" t="s">
        <v>1392</v>
      </c>
      <c r="M305" s="6" t="s">
        <v>1392</v>
      </c>
    </row>
    <row r="306" spans="1:13">
      <c r="A306" s="7" t="s">
        <v>326</v>
      </c>
      <c r="B306" s="7" t="s">
        <v>1657</v>
      </c>
      <c r="C306" s="7" t="s">
        <v>326</v>
      </c>
      <c r="D306" s="7" t="s">
        <v>1656</v>
      </c>
      <c r="E306" s="7">
        <v>695</v>
      </c>
      <c r="F306" s="8" t="s">
        <v>553</v>
      </c>
      <c r="G306" s="7" t="s">
        <v>1129</v>
      </c>
      <c r="H306" s="9" t="s">
        <v>1392</v>
      </c>
      <c r="I306" s="9" t="s">
        <v>1392</v>
      </c>
      <c r="J306" s="6" t="s">
        <v>1392</v>
      </c>
      <c r="K306" s="6" t="s">
        <v>1392</v>
      </c>
      <c r="L306" s="6" t="s">
        <v>1392</v>
      </c>
      <c r="M306" s="6" t="s">
        <v>1392</v>
      </c>
    </row>
    <row r="307" spans="1:13">
      <c r="A307" s="7" t="s">
        <v>1145</v>
      </c>
      <c r="B307" s="7" t="s">
        <v>1491</v>
      </c>
      <c r="C307" s="7" t="s">
        <v>1145</v>
      </c>
      <c r="D307" s="7" t="s">
        <v>1656</v>
      </c>
      <c r="E307" s="7">
        <v>870</v>
      </c>
      <c r="F307" s="8" t="s">
        <v>1392</v>
      </c>
      <c r="G307" s="7" t="s">
        <v>1392</v>
      </c>
      <c r="H307" s="9" t="s">
        <v>1392</v>
      </c>
      <c r="I307" s="9" t="s">
        <v>1392</v>
      </c>
      <c r="J307" s="6" t="s">
        <v>1392</v>
      </c>
      <c r="K307" s="6" t="s">
        <v>1392</v>
      </c>
      <c r="L307" s="6" t="s">
        <v>1392</v>
      </c>
      <c r="M307" s="6" t="s">
        <v>1392</v>
      </c>
    </row>
    <row r="308" spans="1:13">
      <c r="A308" s="7" t="s">
        <v>327</v>
      </c>
      <c r="B308" s="7" t="s">
        <v>1657</v>
      </c>
      <c r="C308" s="7" t="s">
        <v>327</v>
      </c>
      <c r="D308" s="7" t="s">
        <v>1656</v>
      </c>
      <c r="E308" s="7">
        <v>94</v>
      </c>
      <c r="F308" s="8" t="s">
        <v>364</v>
      </c>
      <c r="G308" s="7" t="s">
        <v>1072</v>
      </c>
      <c r="H308" s="9" t="s">
        <v>345</v>
      </c>
      <c r="I308" s="9" t="s">
        <v>1392</v>
      </c>
      <c r="J308" s="6" t="s">
        <v>360</v>
      </c>
      <c r="K308" s="6" t="s">
        <v>1392</v>
      </c>
      <c r="L308" s="6" t="s">
        <v>1392</v>
      </c>
      <c r="M308" s="6" t="s">
        <v>1392</v>
      </c>
    </row>
    <row r="309" spans="1:13">
      <c r="A309" s="7" t="s">
        <v>328</v>
      </c>
      <c r="B309" s="7" t="s">
        <v>1657</v>
      </c>
      <c r="C309" s="7" t="s">
        <v>328</v>
      </c>
      <c r="D309" s="7" t="s">
        <v>1656</v>
      </c>
      <c r="E309" s="7">
        <v>756</v>
      </c>
      <c r="F309" s="8" t="s">
        <v>410</v>
      </c>
      <c r="G309" s="7" t="s">
        <v>1090</v>
      </c>
      <c r="H309" s="9" t="s">
        <v>1392</v>
      </c>
      <c r="I309" s="9" t="s">
        <v>1392</v>
      </c>
      <c r="J309" s="6" t="s">
        <v>1392</v>
      </c>
      <c r="K309" s="6" t="s">
        <v>1392</v>
      </c>
      <c r="L309" s="6" t="s">
        <v>1392</v>
      </c>
      <c r="M309" s="6" t="s">
        <v>1392</v>
      </c>
    </row>
    <row r="310" spans="1:13">
      <c r="A310" s="7" t="s">
        <v>329</v>
      </c>
      <c r="B310" s="7" t="s">
        <v>1655</v>
      </c>
      <c r="C310" s="7" t="s">
        <v>329</v>
      </c>
      <c r="D310" s="7" t="s">
        <v>1656</v>
      </c>
      <c r="E310" s="7">
        <v>112</v>
      </c>
      <c r="F310" s="8" t="s">
        <v>364</v>
      </c>
      <c r="G310" s="7" t="s">
        <v>1072</v>
      </c>
      <c r="H310" s="9" t="s">
        <v>1392</v>
      </c>
      <c r="I310" s="9" t="s">
        <v>1392</v>
      </c>
      <c r="J310" s="6" t="s">
        <v>1392</v>
      </c>
      <c r="K310" s="6" t="s">
        <v>1392</v>
      </c>
      <c r="L310" s="6" t="s">
        <v>1392</v>
      </c>
      <c r="M310" s="6" t="s">
        <v>1392</v>
      </c>
    </row>
    <row r="311" spans="1:13">
      <c r="A311" s="7" t="s">
        <v>330</v>
      </c>
      <c r="B311" s="7" t="s">
        <v>1655</v>
      </c>
      <c r="C311" s="7" t="s">
        <v>330</v>
      </c>
      <c r="D311" s="7" t="s">
        <v>1656</v>
      </c>
      <c r="E311" s="7">
        <v>145</v>
      </c>
      <c r="F311" s="8" t="s">
        <v>364</v>
      </c>
      <c r="G311" s="7" t="s">
        <v>1072</v>
      </c>
      <c r="H311" s="9" t="s">
        <v>1392</v>
      </c>
      <c r="I311" s="9" t="s">
        <v>1392</v>
      </c>
      <c r="J311" s="6" t="s">
        <v>1392</v>
      </c>
      <c r="K311" s="6" t="s">
        <v>1392</v>
      </c>
      <c r="L311" s="6" t="s">
        <v>1392</v>
      </c>
      <c r="M311" s="6" t="s">
        <v>1392</v>
      </c>
    </row>
    <row r="312" spans="1:13">
      <c r="A312" s="7" t="s">
        <v>331</v>
      </c>
      <c r="B312" s="7" t="s">
        <v>1655</v>
      </c>
      <c r="C312" s="7" t="s">
        <v>331</v>
      </c>
      <c r="D312" s="7" t="s">
        <v>1656</v>
      </c>
      <c r="E312" s="7">
        <v>51</v>
      </c>
      <c r="F312" s="8" t="s">
        <v>354</v>
      </c>
      <c r="G312" s="7" t="s">
        <v>1067</v>
      </c>
      <c r="H312" s="9" t="s">
        <v>1392</v>
      </c>
      <c r="I312" s="9" t="s">
        <v>1392</v>
      </c>
      <c r="J312" s="6" t="s">
        <v>1392</v>
      </c>
      <c r="K312" s="6" t="s">
        <v>1392</v>
      </c>
      <c r="L312" s="6" t="s">
        <v>1392</v>
      </c>
      <c r="M312" s="6" t="s">
        <v>1392</v>
      </c>
    </row>
    <row r="313" spans="1:13">
      <c r="A313" s="7" t="s">
        <v>332</v>
      </c>
      <c r="B313" s="7" t="s">
        <v>1655</v>
      </c>
      <c r="C313" s="7" t="s">
        <v>332</v>
      </c>
      <c r="D313" s="7" t="s">
        <v>1656</v>
      </c>
      <c r="E313" s="7">
        <v>507</v>
      </c>
      <c r="F313" s="8" t="s">
        <v>484</v>
      </c>
      <c r="G313" s="7" t="s">
        <v>1111</v>
      </c>
      <c r="H313" s="9" t="s">
        <v>1392</v>
      </c>
      <c r="I313" s="9" t="s">
        <v>1392</v>
      </c>
      <c r="J313" s="6" t="s">
        <v>1392</v>
      </c>
      <c r="K313" s="6" t="s">
        <v>1392</v>
      </c>
      <c r="L313" s="6" t="s">
        <v>1392</v>
      </c>
      <c r="M313" s="6" t="s">
        <v>1392</v>
      </c>
    </row>
    <row r="314" spans="1:13">
      <c r="A314" s="7" t="s">
        <v>1111</v>
      </c>
      <c r="B314" s="10" t="s">
        <v>1491</v>
      </c>
      <c r="C314" s="7" t="s">
        <v>1111</v>
      </c>
      <c r="D314" s="7" t="s">
        <v>1656</v>
      </c>
      <c r="E314" s="7">
        <v>1024</v>
      </c>
      <c r="F314" s="11" t="s">
        <v>484</v>
      </c>
      <c r="G314" s="7" t="s">
        <v>1111</v>
      </c>
      <c r="H314" s="9" t="s">
        <v>1392</v>
      </c>
      <c r="I314" s="9" t="s">
        <v>1392</v>
      </c>
      <c r="J314" s="6" t="s">
        <v>1392</v>
      </c>
      <c r="K314" s="6" t="s">
        <v>1392</v>
      </c>
      <c r="L314" s="6" t="s">
        <v>1392</v>
      </c>
      <c r="M314" s="6" t="s">
        <v>1392</v>
      </c>
    </row>
    <row r="315" spans="1:13">
      <c r="A315" s="7" t="s">
        <v>333</v>
      </c>
      <c r="B315" s="7" t="s">
        <v>1655</v>
      </c>
      <c r="C315" s="7" t="s">
        <v>333</v>
      </c>
      <c r="D315" s="7" t="s">
        <v>1656</v>
      </c>
      <c r="E315" s="7">
        <v>414</v>
      </c>
      <c r="F315" s="8" t="s">
        <v>436</v>
      </c>
      <c r="G315" s="7" t="s">
        <v>1098</v>
      </c>
      <c r="H315" s="9" t="s">
        <v>1392</v>
      </c>
      <c r="I315" s="9" t="s">
        <v>1392</v>
      </c>
      <c r="J315" s="6" t="s">
        <v>1392</v>
      </c>
      <c r="K315" s="6" t="s">
        <v>1392</v>
      </c>
      <c r="L315" s="6" t="s">
        <v>1392</v>
      </c>
      <c r="M315" s="6" t="s">
        <v>1392</v>
      </c>
    </row>
    <row r="316" spans="1:13">
      <c r="A316" s="7" t="s">
        <v>1098</v>
      </c>
      <c r="B316" s="7" t="s">
        <v>1491</v>
      </c>
      <c r="C316" s="7" t="s">
        <v>1098</v>
      </c>
      <c r="D316" s="7" t="s">
        <v>1656</v>
      </c>
      <c r="E316" s="7">
        <v>979</v>
      </c>
      <c r="F316" s="8" t="s">
        <v>436</v>
      </c>
      <c r="G316" s="7" t="s">
        <v>1098</v>
      </c>
      <c r="H316" s="9" t="s">
        <v>1392</v>
      </c>
      <c r="I316" s="9" t="s">
        <v>1392</v>
      </c>
      <c r="J316" s="6" t="s">
        <v>1392</v>
      </c>
      <c r="K316" s="6" t="s">
        <v>1392</v>
      </c>
      <c r="L316" s="6" t="s">
        <v>1392</v>
      </c>
      <c r="M316" s="6" t="s">
        <v>1392</v>
      </c>
    </row>
    <row r="317" spans="1:13">
      <c r="A317" s="7" t="s">
        <v>1646</v>
      </c>
      <c r="B317" s="10" t="s">
        <v>1660</v>
      </c>
      <c r="C317" s="7" t="s">
        <v>1489</v>
      </c>
      <c r="D317" s="7" t="s">
        <v>1656</v>
      </c>
      <c r="E317" s="7">
        <v>831</v>
      </c>
      <c r="F317" s="11" t="s">
        <v>1392</v>
      </c>
      <c r="G317" s="7" t="s">
        <v>1392</v>
      </c>
      <c r="H317" s="9" t="s">
        <v>1392</v>
      </c>
      <c r="I317" s="9" t="s">
        <v>1392</v>
      </c>
      <c r="J317" s="6" t="s">
        <v>1392</v>
      </c>
      <c r="K317" s="6" t="s">
        <v>1392</v>
      </c>
      <c r="L317" s="6" t="s">
        <v>1392</v>
      </c>
      <c r="M317" s="6" t="s">
        <v>1392</v>
      </c>
    </row>
    <row r="318" spans="1:13">
      <c r="A318" s="7" t="s">
        <v>334</v>
      </c>
      <c r="B318" s="7" t="s">
        <v>1655</v>
      </c>
      <c r="C318" s="7" t="s">
        <v>334</v>
      </c>
      <c r="D318" s="7" t="s">
        <v>1656</v>
      </c>
      <c r="E318" s="7">
        <v>666</v>
      </c>
      <c r="F318" s="8" t="s">
        <v>545</v>
      </c>
      <c r="G318" s="7" t="s">
        <v>1127</v>
      </c>
      <c r="H318" s="9" t="s">
        <v>1392</v>
      </c>
      <c r="I318" s="9" t="s">
        <v>1392</v>
      </c>
      <c r="J318" s="6" t="s">
        <v>1392</v>
      </c>
      <c r="K318" s="6" t="s">
        <v>1556</v>
      </c>
      <c r="L318" s="6" t="s">
        <v>1566</v>
      </c>
      <c r="M318" s="6" t="s">
        <v>1567</v>
      </c>
    </row>
    <row r="319" spans="1:13">
      <c r="A319" s="7" t="s">
        <v>335</v>
      </c>
      <c r="B319" s="7" t="s">
        <v>1657</v>
      </c>
      <c r="C319" s="7" t="s">
        <v>335</v>
      </c>
      <c r="D319" s="7" t="s">
        <v>1656</v>
      </c>
      <c r="E319" s="7">
        <v>16</v>
      </c>
      <c r="F319" s="8" t="s">
        <v>346</v>
      </c>
      <c r="G319" s="7" t="s">
        <v>1062</v>
      </c>
      <c r="H319" s="9" t="s">
        <v>1392</v>
      </c>
      <c r="I319" s="9" t="s">
        <v>1392</v>
      </c>
      <c r="J319" s="6" t="s">
        <v>1392</v>
      </c>
      <c r="K319" s="6" t="s">
        <v>1392</v>
      </c>
      <c r="L319" s="6" t="s">
        <v>1392</v>
      </c>
      <c r="M319" s="6" t="s">
        <v>1392</v>
      </c>
    </row>
    <row r="320" spans="1:13">
      <c r="A320" s="7" t="s">
        <v>112</v>
      </c>
      <c r="B320" s="10" t="s">
        <v>1491</v>
      </c>
      <c r="C320" s="7" t="s">
        <v>112</v>
      </c>
      <c r="D320" s="7" t="s">
        <v>1656</v>
      </c>
      <c r="E320" s="7">
        <v>975</v>
      </c>
      <c r="F320" s="11" t="s">
        <v>113</v>
      </c>
      <c r="G320" s="7" t="s">
        <v>112</v>
      </c>
      <c r="H320" s="9" t="s">
        <v>1392</v>
      </c>
      <c r="I320" s="9" t="s">
        <v>1392</v>
      </c>
      <c r="J320" s="6" t="s">
        <v>1392</v>
      </c>
      <c r="K320" s="6" t="s">
        <v>1392</v>
      </c>
      <c r="L320" s="6" t="s">
        <v>1392</v>
      </c>
      <c r="M320" s="6" t="s">
        <v>1392</v>
      </c>
    </row>
    <row r="321" spans="1:13">
      <c r="A321" s="7" t="s">
        <v>336</v>
      </c>
      <c r="B321" s="10" t="s">
        <v>1657</v>
      </c>
      <c r="C321" s="7" t="s">
        <v>336</v>
      </c>
      <c r="D321" s="7" t="s">
        <v>1656</v>
      </c>
      <c r="E321" s="7">
        <v>348</v>
      </c>
      <c r="F321" s="11" t="s">
        <v>413</v>
      </c>
      <c r="G321" s="7" t="s">
        <v>1091</v>
      </c>
      <c r="H321" s="9" t="s">
        <v>344</v>
      </c>
      <c r="I321" s="9" t="s">
        <v>1392</v>
      </c>
      <c r="J321" s="6" t="s">
        <v>344</v>
      </c>
      <c r="K321" s="6" t="s">
        <v>1392</v>
      </c>
      <c r="L321" s="6" t="s">
        <v>1392</v>
      </c>
      <c r="M321" s="6" t="s">
        <v>1392</v>
      </c>
    </row>
    <row r="322" spans="1:13">
      <c r="A322" s="7" t="s">
        <v>337</v>
      </c>
      <c r="B322" s="7" t="s">
        <v>1657</v>
      </c>
      <c r="C322" s="7" t="s">
        <v>337</v>
      </c>
      <c r="D322" s="7" t="s">
        <v>1656</v>
      </c>
      <c r="E322" s="7">
        <v>813</v>
      </c>
      <c r="F322" s="8" t="s">
        <v>6</v>
      </c>
      <c r="G322" s="7" t="s">
        <v>7</v>
      </c>
      <c r="H322" s="9" t="s">
        <v>1392</v>
      </c>
      <c r="I322" s="9" t="s">
        <v>1392</v>
      </c>
      <c r="J322" s="6" t="s">
        <v>1392</v>
      </c>
      <c r="K322" s="6" t="s">
        <v>1392</v>
      </c>
      <c r="L322" s="6" t="s">
        <v>1392</v>
      </c>
      <c r="M322" s="6" t="s">
        <v>1392</v>
      </c>
    </row>
    <row r="323" spans="1:13">
      <c r="A323" s="7" t="s">
        <v>338</v>
      </c>
      <c r="B323" s="7" t="s">
        <v>1655</v>
      </c>
      <c r="C323" s="7" t="s">
        <v>338</v>
      </c>
      <c r="D323" s="7" t="s">
        <v>1656</v>
      </c>
      <c r="E323" s="7">
        <v>10</v>
      </c>
      <c r="F323" s="8" t="s">
        <v>341</v>
      </c>
      <c r="G323" s="7" t="s">
        <v>1060</v>
      </c>
      <c r="H323" s="9" t="s">
        <v>1659</v>
      </c>
      <c r="I323" s="9" t="s">
        <v>1392</v>
      </c>
      <c r="J323" s="6" t="s">
        <v>1392</v>
      </c>
      <c r="K323" s="6" t="s">
        <v>1392</v>
      </c>
      <c r="L323" s="6" t="s">
        <v>1392</v>
      </c>
      <c r="M323" s="6" t="s">
        <v>1392</v>
      </c>
    </row>
    <row r="324" spans="1:13">
      <c r="A324" s="7" t="s">
        <v>339</v>
      </c>
      <c r="B324" s="10" t="s">
        <v>1657</v>
      </c>
      <c r="C324" s="7" t="s">
        <v>339</v>
      </c>
      <c r="D324" s="7" t="s">
        <v>1656</v>
      </c>
      <c r="E324" s="7">
        <v>377</v>
      </c>
      <c r="F324" s="11" t="s">
        <v>421</v>
      </c>
      <c r="G324" s="7" t="s">
        <v>1094</v>
      </c>
      <c r="H324" s="9" t="s">
        <v>1392</v>
      </c>
      <c r="I324" s="9" t="s">
        <v>1392</v>
      </c>
      <c r="J324" s="6" t="s">
        <v>1392</v>
      </c>
      <c r="K324" s="6" t="s">
        <v>1392</v>
      </c>
      <c r="L324" s="6" t="s">
        <v>1392</v>
      </c>
      <c r="M324" s="6" t="s">
        <v>1392</v>
      </c>
    </row>
    <row r="325" spans="1:13">
      <c r="A325" s="7" t="s">
        <v>564</v>
      </c>
      <c r="B325" s="7" t="s">
        <v>1657</v>
      </c>
      <c r="C325" s="7" t="s">
        <v>564</v>
      </c>
      <c r="D325" s="7" t="s">
        <v>1656</v>
      </c>
      <c r="E325" s="7">
        <v>109</v>
      </c>
      <c r="F325" s="8" t="s">
        <v>364</v>
      </c>
      <c r="G325" s="7" t="s">
        <v>1072</v>
      </c>
      <c r="H325" s="9" t="s">
        <v>358</v>
      </c>
      <c r="I325" s="9" t="s">
        <v>1392</v>
      </c>
      <c r="J325" s="6" t="s">
        <v>358</v>
      </c>
      <c r="K325" s="6" t="s">
        <v>1392</v>
      </c>
      <c r="L325" s="6" t="s">
        <v>1392</v>
      </c>
      <c r="M325" s="6" t="s">
        <v>1392</v>
      </c>
    </row>
    <row r="326" spans="1:13">
      <c r="A326" s="7" t="s">
        <v>227</v>
      </c>
      <c r="B326" s="10" t="s">
        <v>1491</v>
      </c>
      <c r="C326" s="7" t="s">
        <v>227</v>
      </c>
      <c r="D326" s="7" t="s">
        <v>1656</v>
      </c>
      <c r="E326" s="7">
        <v>1058</v>
      </c>
      <c r="F326" s="11" t="s">
        <v>228</v>
      </c>
      <c r="G326" s="7" t="s">
        <v>227</v>
      </c>
      <c r="H326" s="9" t="s">
        <v>1392</v>
      </c>
      <c r="I326" s="9" t="s">
        <v>1392</v>
      </c>
      <c r="J326" s="6" t="s">
        <v>1392</v>
      </c>
      <c r="K326" s="6" t="s">
        <v>1392</v>
      </c>
      <c r="L326" s="6" t="s">
        <v>1392</v>
      </c>
      <c r="M326" s="6" t="s">
        <v>1392</v>
      </c>
    </row>
    <row r="327" spans="1:13">
      <c r="A327" s="7" t="s">
        <v>565</v>
      </c>
      <c r="B327" s="7" t="s">
        <v>1655</v>
      </c>
      <c r="C327" s="7" t="s">
        <v>565</v>
      </c>
      <c r="D327" s="7" t="s">
        <v>1656</v>
      </c>
      <c r="E327" s="7">
        <v>168</v>
      </c>
      <c r="F327" s="8" t="s">
        <v>372</v>
      </c>
      <c r="G327" s="7" t="s">
        <v>1073</v>
      </c>
      <c r="H327" s="9" t="s">
        <v>350</v>
      </c>
      <c r="I327" s="9" t="s">
        <v>1392</v>
      </c>
      <c r="J327" s="6" t="s">
        <v>350</v>
      </c>
      <c r="K327" s="6" t="s">
        <v>1392</v>
      </c>
      <c r="L327" s="6" t="s">
        <v>1392</v>
      </c>
      <c r="M327" s="6" t="s">
        <v>1392</v>
      </c>
    </row>
    <row r="328" spans="1:13">
      <c r="A328" s="7" t="s">
        <v>1134</v>
      </c>
      <c r="B328" s="7" t="s">
        <v>1491</v>
      </c>
      <c r="C328" s="7" t="s">
        <v>1134</v>
      </c>
      <c r="D328" s="7" t="s">
        <v>1656</v>
      </c>
      <c r="E328" s="7">
        <v>858</v>
      </c>
      <c r="F328" s="8" t="s">
        <v>1392</v>
      </c>
      <c r="G328" s="7" t="s">
        <v>1392</v>
      </c>
      <c r="H328" s="9" t="s">
        <v>1392</v>
      </c>
      <c r="I328" s="9" t="s">
        <v>1392</v>
      </c>
      <c r="J328" s="6" t="s">
        <v>1392</v>
      </c>
      <c r="K328" s="6" t="s">
        <v>1392</v>
      </c>
      <c r="L328" s="6" t="s">
        <v>1392</v>
      </c>
      <c r="M328" s="6" t="s">
        <v>1392</v>
      </c>
    </row>
    <row r="329" spans="1:13">
      <c r="A329" s="7" t="s">
        <v>566</v>
      </c>
      <c r="B329" s="7" t="s">
        <v>1655</v>
      </c>
      <c r="C329" s="7" t="s">
        <v>566</v>
      </c>
      <c r="D329" s="7" t="s">
        <v>1656</v>
      </c>
      <c r="E329" s="7">
        <v>637</v>
      </c>
      <c r="F329" s="8" t="s">
        <v>541</v>
      </c>
      <c r="G329" s="7" t="s">
        <v>1126</v>
      </c>
      <c r="H329" s="9" t="s">
        <v>1392</v>
      </c>
      <c r="I329" s="9" t="s">
        <v>1392</v>
      </c>
      <c r="J329" s="6" t="s">
        <v>1392</v>
      </c>
      <c r="K329" s="6" t="s">
        <v>1392</v>
      </c>
      <c r="L329" s="6" t="s">
        <v>1392</v>
      </c>
      <c r="M329" s="6" t="s">
        <v>1392</v>
      </c>
    </row>
    <row r="330" spans="1:13">
      <c r="A330" s="7" t="s">
        <v>567</v>
      </c>
      <c r="B330" s="7" t="s">
        <v>1657</v>
      </c>
      <c r="C330" s="7" t="s">
        <v>567</v>
      </c>
      <c r="D330" s="7" t="s">
        <v>1656</v>
      </c>
      <c r="E330" s="7">
        <v>273</v>
      </c>
      <c r="F330" s="8" t="s">
        <v>403</v>
      </c>
      <c r="G330" s="7" t="s">
        <v>1085</v>
      </c>
      <c r="H330" s="9" t="s">
        <v>1392</v>
      </c>
      <c r="I330" s="9" t="s">
        <v>1392</v>
      </c>
      <c r="J330" s="6" t="s">
        <v>1392</v>
      </c>
      <c r="K330" s="6" t="s">
        <v>1392</v>
      </c>
      <c r="L330" s="6" t="s">
        <v>1392</v>
      </c>
      <c r="M330" s="6" t="s">
        <v>1392</v>
      </c>
    </row>
    <row r="331" spans="1:13">
      <c r="A331" s="7" t="s">
        <v>568</v>
      </c>
      <c r="B331" s="7" t="s">
        <v>1657</v>
      </c>
      <c r="C331" s="7" t="s">
        <v>568</v>
      </c>
      <c r="D331" s="7" t="s">
        <v>1656</v>
      </c>
      <c r="E331" s="7">
        <v>764</v>
      </c>
      <c r="F331" s="8" t="s">
        <v>410</v>
      </c>
      <c r="G331" s="7" t="s">
        <v>1090</v>
      </c>
      <c r="H331" s="9" t="s">
        <v>1392</v>
      </c>
      <c r="I331" s="9" t="s">
        <v>1392</v>
      </c>
      <c r="J331" s="6" t="s">
        <v>1392</v>
      </c>
      <c r="K331" s="6" t="s">
        <v>1392</v>
      </c>
      <c r="L331" s="6" t="s">
        <v>1392</v>
      </c>
      <c r="M331" s="6" t="s">
        <v>1392</v>
      </c>
    </row>
    <row r="332" spans="1:13">
      <c r="A332" s="7" t="s">
        <v>34</v>
      </c>
      <c r="B332" s="7" t="s">
        <v>1491</v>
      </c>
      <c r="C332" s="7" t="s">
        <v>34</v>
      </c>
      <c r="D332" s="7" t="s">
        <v>1656</v>
      </c>
      <c r="E332" s="7">
        <v>895</v>
      </c>
      <c r="F332" s="8" t="s">
        <v>35</v>
      </c>
      <c r="G332" s="7" t="s">
        <v>34</v>
      </c>
      <c r="H332" s="9" t="s">
        <v>1392</v>
      </c>
      <c r="I332" s="9" t="s">
        <v>1392</v>
      </c>
      <c r="J332" s="6" t="s">
        <v>1392</v>
      </c>
      <c r="K332" s="6" t="s">
        <v>1392</v>
      </c>
      <c r="L332" s="6" t="s">
        <v>1392</v>
      </c>
      <c r="M332" s="6" t="s">
        <v>1392</v>
      </c>
    </row>
    <row r="333" spans="1:13">
      <c r="A333" s="7" t="s">
        <v>569</v>
      </c>
      <c r="B333" s="7" t="s">
        <v>1657</v>
      </c>
      <c r="C333" s="7" t="s">
        <v>569</v>
      </c>
      <c r="D333" s="7" t="s">
        <v>1656</v>
      </c>
      <c r="E333" s="7">
        <v>806</v>
      </c>
      <c r="F333" s="8" t="s">
        <v>500</v>
      </c>
      <c r="G333" s="7" t="s">
        <v>1116</v>
      </c>
      <c r="H333" s="9" t="s">
        <v>1392</v>
      </c>
      <c r="I333" s="9" t="s">
        <v>1392</v>
      </c>
      <c r="J333" s="6" t="s">
        <v>1392</v>
      </c>
      <c r="K333" s="6" t="s">
        <v>1392</v>
      </c>
      <c r="L333" s="6" t="s">
        <v>1392</v>
      </c>
      <c r="M333" s="6" t="s">
        <v>1392</v>
      </c>
    </row>
    <row r="334" spans="1:13">
      <c r="A334" s="7" t="s">
        <v>1644</v>
      </c>
      <c r="B334" s="10" t="s">
        <v>1660</v>
      </c>
      <c r="C334" s="7" t="s">
        <v>569</v>
      </c>
      <c r="D334" s="7" t="s">
        <v>1656</v>
      </c>
      <c r="E334" s="7">
        <v>807</v>
      </c>
      <c r="F334" s="11" t="s">
        <v>1392</v>
      </c>
      <c r="G334" s="7" t="s">
        <v>1392</v>
      </c>
      <c r="H334" s="9" t="s">
        <v>1392</v>
      </c>
      <c r="I334" s="9" t="s">
        <v>1392</v>
      </c>
      <c r="J334" s="6" t="s">
        <v>1392</v>
      </c>
      <c r="K334" s="6" t="s">
        <v>1392</v>
      </c>
      <c r="L334" s="6" t="s">
        <v>1392</v>
      </c>
      <c r="M334" s="6" t="s">
        <v>1392</v>
      </c>
    </row>
    <row r="335" spans="1:13">
      <c r="A335" s="7" t="s">
        <v>570</v>
      </c>
      <c r="B335" s="7" t="s">
        <v>1657</v>
      </c>
      <c r="C335" s="7" t="s">
        <v>570</v>
      </c>
      <c r="D335" s="7" t="s">
        <v>1656</v>
      </c>
      <c r="E335" s="7">
        <v>663</v>
      </c>
      <c r="F335" s="8" t="s">
        <v>541</v>
      </c>
      <c r="G335" s="7" t="s">
        <v>1126</v>
      </c>
      <c r="H335" s="9" t="s">
        <v>1392</v>
      </c>
      <c r="I335" s="9" t="s">
        <v>1392</v>
      </c>
      <c r="J335" s="6" t="s">
        <v>1392</v>
      </c>
      <c r="K335" s="6" t="s">
        <v>1392</v>
      </c>
      <c r="L335" s="6" t="s">
        <v>1392</v>
      </c>
      <c r="M335" s="6" t="s">
        <v>1392</v>
      </c>
    </row>
    <row r="336" spans="1:13">
      <c r="A336" s="7" t="s">
        <v>571</v>
      </c>
      <c r="B336" s="7" t="s">
        <v>1655</v>
      </c>
      <c r="C336" s="7" t="s">
        <v>571</v>
      </c>
      <c r="D336" s="7" t="s">
        <v>1656</v>
      </c>
      <c r="E336" s="7">
        <v>469</v>
      </c>
      <c r="F336" s="8" t="s">
        <v>464</v>
      </c>
      <c r="G336" s="7" t="s">
        <v>1106</v>
      </c>
      <c r="H336" s="9" t="s">
        <v>1392</v>
      </c>
      <c r="I336" s="9" t="s">
        <v>1392</v>
      </c>
      <c r="J336" s="6" t="s">
        <v>1392</v>
      </c>
      <c r="K336" s="6" t="s">
        <v>1392</v>
      </c>
      <c r="L336" s="6" t="s">
        <v>1392</v>
      </c>
      <c r="M336" s="6" t="s">
        <v>1392</v>
      </c>
    </row>
    <row r="337" spans="1:13">
      <c r="A337" s="7" t="s">
        <v>572</v>
      </c>
      <c r="B337" s="7" t="s">
        <v>1655</v>
      </c>
      <c r="C337" s="7" t="s">
        <v>572</v>
      </c>
      <c r="D337" s="7" t="s">
        <v>1656</v>
      </c>
      <c r="E337" s="7">
        <v>585</v>
      </c>
      <c r="F337" s="8" t="s">
        <v>500</v>
      </c>
      <c r="G337" s="7" t="s">
        <v>1116</v>
      </c>
      <c r="H337" s="9" t="s">
        <v>1392</v>
      </c>
      <c r="I337" s="9" t="s">
        <v>1392</v>
      </c>
      <c r="J337" s="6" t="s">
        <v>1392</v>
      </c>
      <c r="K337" s="6" t="s">
        <v>1392</v>
      </c>
      <c r="L337" s="6" t="s">
        <v>1392</v>
      </c>
      <c r="M337" s="6" t="s">
        <v>1392</v>
      </c>
    </row>
    <row r="338" spans="1:13">
      <c r="A338" s="7" t="s">
        <v>174</v>
      </c>
      <c r="B338" s="7" t="s">
        <v>1491</v>
      </c>
      <c r="C338" s="7" t="s">
        <v>174</v>
      </c>
      <c r="D338" s="7" t="s">
        <v>1656</v>
      </c>
      <c r="E338" s="7">
        <v>1017</v>
      </c>
      <c r="F338" s="8" t="s">
        <v>175</v>
      </c>
      <c r="G338" s="7" t="s">
        <v>174</v>
      </c>
      <c r="H338" s="9" t="s">
        <v>1392</v>
      </c>
      <c r="I338" s="9" t="s">
        <v>1392</v>
      </c>
      <c r="J338" s="6" t="s">
        <v>1392</v>
      </c>
      <c r="K338" s="6" t="s">
        <v>1392</v>
      </c>
      <c r="L338" s="6" t="s">
        <v>1392</v>
      </c>
      <c r="M338" s="6" t="s">
        <v>1392</v>
      </c>
    </row>
    <row r="339" spans="1:13">
      <c r="A339" s="7" t="s">
        <v>573</v>
      </c>
      <c r="B339" s="7" t="s">
        <v>1655</v>
      </c>
      <c r="C339" s="7" t="s">
        <v>573</v>
      </c>
      <c r="D339" s="7" t="s">
        <v>1656</v>
      </c>
      <c r="E339" s="7">
        <v>193</v>
      </c>
      <c r="F339" s="8" t="s">
        <v>383</v>
      </c>
      <c r="G339" s="7" t="s">
        <v>1076</v>
      </c>
      <c r="H339" s="9" t="s">
        <v>1392</v>
      </c>
      <c r="I339" s="9" t="s">
        <v>1392</v>
      </c>
      <c r="J339" s="6" t="s">
        <v>1392</v>
      </c>
      <c r="K339" s="6" t="s">
        <v>1556</v>
      </c>
      <c r="L339" s="6" t="s">
        <v>1558</v>
      </c>
      <c r="M339" s="6" t="s">
        <v>1559</v>
      </c>
    </row>
    <row r="340" spans="1:13">
      <c r="A340" s="7" t="s">
        <v>1652</v>
      </c>
      <c r="B340" s="7" t="s">
        <v>1657</v>
      </c>
      <c r="C340" s="7" t="s">
        <v>1652</v>
      </c>
      <c r="D340" s="7" t="s">
        <v>1656</v>
      </c>
      <c r="E340" s="7">
        <v>1112</v>
      </c>
      <c r="F340" s="8" t="s">
        <v>383</v>
      </c>
      <c r="G340" s="7" t="s">
        <v>1076</v>
      </c>
      <c r="H340" s="9" t="s">
        <v>1392</v>
      </c>
      <c r="I340" s="9" t="s">
        <v>1392</v>
      </c>
      <c r="J340" s="6" t="s">
        <v>1681</v>
      </c>
      <c r="K340" s="6" t="s">
        <v>1392</v>
      </c>
      <c r="L340" s="6" t="s">
        <v>1392</v>
      </c>
      <c r="M340" s="6" t="s">
        <v>1392</v>
      </c>
    </row>
    <row r="341" spans="1:13">
      <c r="A341" s="6" t="s">
        <v>1156</v>
      </c>
      <c r="B341" s="10" t="s">
        <v>1655</v>
      </c>
      <c r="C341" s="6" t="s">
        <v>1156</v>
      </c>
      <c r="D341" s="7" t="s">
        <v>1656</v>
      </c>
      <c r="E341" s="7">
        <v>364</v>
      </c>
      <c r="F341" s="8" t="s">
        <v>416</v>
      </c>
      <c r="G341" s="7" t="s">
        <v>1093</v>
      </c>
      <c r="H341" s="9" t="s">
        <v>1392</v>
      </c>
      <c r="I341" s="9" t="s">
        <v>1392</v>
      </c>
      <c r="J341" s="6" t="s">
        <v>1392</v>
      </c>
      <c r="K341" s="6" t="s">
        <v>1392</v>
      </c>
      <c r="L341" s="6" t="s">
        <v>1392</v>
      </c>
      <c r="M341" s="6" t="s">
        <v>1392</v>
      </c>
    </row>
    <row r="342" spans="1:13">
      <c r="A342" s="7" t="s">
        <v>1076</v>
      </c>
      <c r="B342" s="7" t="s">
        <v>1491</v>
      </c>
      <c r="C342" s="7" t="s">
        <v>1076</v>
      </c>
      <c r="D342" s="7" t="s">
        <v>1656</v>
      </c>
      <c r="E342" s="7">
        <v>928</v>
      </c>
      <c r="F342" s="8" t="s">
        <v>383</v>
      </c>
      <c r="G342" s="7" t="s">
        <v>1076</v>
      </c>
      <c r="H342" s="9" t="s">
        <v>1392</v>
      </c>
      <c r="I342" s="9" t="s">
        <v>1392</v>
      </c>
      <c r="J342" s="6" t="s">
        <v>1392</v>
      </c>
      <c r="K342" s="6" t="s">
        <v>1392</v>
      </c>
      <c r="L342" s="6" t="s">
        <v>1392</v>
      </c>
      <c r="M342" s="6" t="s">
        <v>1392</v>
      </c>
    </row>
    <row r="343" spans="1:13">
      <c r="A343" s="7" t="s">
        <v>574</v>
      </c>
      <c r="B343" s="10" t="s">
        <v>1655</v>
      </c>
      <c r="C343" s="7" t="s">
        <v>574</v>
      </c>
      <c r="D343" s="7" t="s">
        <v>1656</v>
      </c>
      <c r="E343" s="7">
        <v>470</v>
      </c>
      <c r="F343" s="11" t="s">
        <v>464</v>
      </c>
      <c r="G343" s="7" t="s">
        <v>1106</v>
      </c>
      <c r="H343" s="9" t="s">
        <v>1392</v>
      </c>
      <c r="I343" s="9" t="s">
        <v>1392</v>
      </c>
      <c r="J343" s="6" t="s">
        <v>1392</v>
      </c>
      <c r="K343" s="6" t="s">
        <v>1556</v>
      </c>
      <c r="L343" s="6" t="s">
        <v>1565</v>
      </c>
      <c r="M343" s="6" t="s">
        <v>1564</v>
      </c>
    </row>
    <row r="344" spans="1:13">
      <c r="A344" s="7" t="s">
        <v>434</v>
      </c>
      <c r="B344" s="7" t="s">
        <v>1658</v>
      </c>
      <c r="C344" s="7" t="s">
        <v>434</v>
      </c>
      <c r="D344" s="7" t="s">
        <v>1656</v>
      </c>
      <c r="E344" s="7">
        <v>406</v>
      </c>
      <c r="F344" s="8" t="s">
        <v>433</v>
      </c>
      <c r="G344" s="7" t="s">
        <v>1097</v>
      </c>
      <c r="H344" s="9" t="s">
        <v>1392</v>
      </c>
      <c r="I344" s="9" t="s">
        <v>1392</v>
      </c>
      <c r="J344" s="6" t="s">
        <v>1392</v>
      </c>
      <c r="K344" s="6" t="s">
        <v>1392</v>
      </c>
      <c r="L344" s="6" t="s">
        <v>1392</v>
      </c>
      <c r="M344" s="6" t="s">
        <v>1392</v>
      </c>
    </row>
    <row r="345" spans="1:13">
      <c r="A345" s="7" t="s">
        <v>1613</v>
      </c>
      <c r="B345" s="7" t="s">
        <v>1660</v>
      </c>
      <c r="C345" s="7" t="s">
        <v>573</v>
      </c>
      <c r="D345" s="7" t="s">
        <v>1656</v>
      </c>
      <c r="E345" s="7">
        <v>194</v>
      </c>
      <c r="F345" s="8" t="s">
        <v>1392</v>
      </c>
      <c r="G345" s="7" t="s">
        <v>1392</v>
      </c>
      <c r="H345" s="9" t="s">
        <v>1392</v>
      </c>
      <c r="I345" s="9" t="s">
        <v>1392</v>
      </c>
      <c r="J345" s="6" t="s">
        <v>1392</v>
      </c>
      <c r="K345" s="6" t="s">
        <v>1392</v>
      </c>
      <c r="L345" s="6" t="s">
        <v>1392</v>
      </c>
      <c r="M345" s="6" t="s">
        <v>1392</v>
      </c>
    </row>
    <row r="346" spans="1:13">
      <c r="A346" s="7" t="s">
        <v>531</v>
      </c>
      <c r="B346" s="7" t="s">
        <v>1658</v>
      </c>
      <c r="C346" s="7" t="s">
        <v>531</v>
      </c>
      <c r="D346" s="7" t="s">
        <v>1656</v>
      </c>
      <c r="E346" s="7">
        <v>627</v>
      </c>
      <c r="F346" s="8" t="s">
        <v>530</v>
      </c>
      <c r="G346" s="7" t="s">
        <v>1123</v>
      </c>
      <c r="H346" s="9" t="s">
        <v>1392</v>
      </c>
      <c r="I346" s="9" t="s">
        <v>1392</v>
      </c>
      <c r="J346" s="6" t="s">
        <v>1392</v>
      </c>
      <c r="K346" s="6" t="s">
        <v>1392</v>
      </c>
      <c r="L346" s="6" t="s">
        <v>1392</v>
      </c>
      <c r="M346" s="6" t="s">
        <v>1392</v>
      </c>
    </row>
    <row r="347" spans="1:13">
      <c r="A347" s="7" t="s">
        <v>543</v>
      </c>
      <c r="B347" s="10" t="s">
        <v>1658</v>
      </c>
      <c r="C347" s="7" t="s">
        <v>543</v>
      </c>
      <c r="D347" s="7" t="s">
        <v>1656</v>
      </c>
      <c r="E347" s="7">
        <v>656</v>
      </c>
      <c r="F347" s="11" t="s">
        <v>541</v>
      </c>
      <c r="G347" s="7" t="s">
        <v>1126</v>
      </c>
      <c r="H347" s="9" t="s">
        <v>1392</v>
      </c>
      <c r="I347" s="9" t="s">
        <v>1392</v>
      </c>
      <c r="J347" s="6" t="s">
        <v>1392</v>
      </c>
      <c r="K347" s="6" t="s">
        <v>1392</v>
      </c>
      <c r="L347" s="6" t="s">
        <v>1392</v>
      </c>
      <c r="M347" s="6" t="s">
        <v>1392</v>
      </c>
    </row>
    <row r="348" spans="1:13">
      <c r="A348" s="7" t="s">
        <v>575</v>
      </c>
      <c r="B348" s="7" t="s">
        <v>1655</v>
      </c>
      <c r="C348" s="7" t="s">
        <v>575</v>
      </c>
      <c r="D348" s="7" t="s">
        <v>1656</v>
      </c>
      <c r="E348" s="7">
        <v>426</v>
      </c>
      <c r="F348" s="8" t="s">
        <v>441</v>
      </c>
      <c r="G348" s="7" t="s">
        <v>1102</v>
      </c>
      <c r="H348" s="9" t="s">
        <v>358</v>
      </c>
      <c r="I348" s="9" t="s">
        <v>1392</v>
      </c>
      <c r="J348" s="6" t="s">
        <v>358</v>
      </c>
      <c r="K348" s="6" t="s">
        <v>1392</v>
      </c>
      <c r="L348" s="6" t="s">
        <v>1392</v>
      </c>
      <c r="M348" s="6" t="s">
        <v>1392</v>
      </c>
    </row>
    <row r="349" spans="1:13">
      <c r="A349" s="7" t="s">
        <v>466</v>
      </c>
      <c r="B349" s="7" t="s">
        <v>1658</v>
      </c>
      <c r="C349" s="7" t="s">
        <v>466</v>
      </c>
      <c r="D349" s="7" t="s">
        <v>1656</v>
      </c>
      <c r="E349" s="7">
        <v>468</v>
      </c>
      <c r="F349" s="8" t="s">
        <v>464</v>
      </c>
      <c r="G349" s="7" t="s">
        <v>1106</v>
      </c>
      <c r="H349" s="9" t="s">
        <v>1392</v>
      </c>
      <c r="I349" s="9" t="s">
        <v>1392</v>
      </c>
      <c r="J349" s="6" t="s">
        <v>1392</v>
      </c>
      <c r="K349" s="6" t="s">
        <v>1392</v>
      </c>
      <c r="L349" s="6" t="s">
        <v>1392</v>
      </c>
      <c r="M349" s="6" t="s">
        <v>1392</v>
      </c>
    </row>
    <row r="350" spans="1:13">
      <c r="A350" s="7" t="s">
        <v>576</v>
      </c>
      <c r="B350" s="7" t="s">
        <v>1657</v>
      </c>
      <c r="C350" s="7" t="s">
        <v>576</v>
      </c>
      <c r="D350" s="7" t="s">
        <v>1656</v>
      </c>
      <c r="E350" s="7">
        <v>760</v>
      </c>
      <c r="F350" s="8" t="s">
        <v>364</v>
      </c>
      <c r="G350" s="7" t="s">
        <v>1072</v>
      </c>
      <c r="H350" s="9" t="s">
        <v>1392</v>
      </c>
      <c r="I350" s="9" t="s">
        <v>1392</v>
      </c>
      <c r="J350" s="6" t="s">
        <v>1392</v>
      </c>
      <c r="K350" s="6" t="s">
        <v>1392</v>
      </c>
      <c r="L350" s="6" t="s">
        <v>1392</v>
      </c>
      <c r="M350" s="6" t="s">
        <v>1392</v>
      </c>
    </row>
    <row r="351" spans="1:13">
      <c r="A351" s="7" t="s">
        <v>577</v>
      </c>
      <c r="B351" s="7" t="s">
        <v>1655</v>
      </c>
      <c r="C351" s="7" t="s">
        <v>577</v>
      </c>
      <c r="D351" s="7" t="s">
        <v>1656</v>
      </c>
      <c r="E351" s="7">
        <v>572</v>
      </c>
      <c r="F351" s="8" t="s">
        <v>500</v>
      </c>
      <c r="G351" s="7" t="s">
        <v>1116</v>
      </c>
      <c r="H351" s="9" t="s">
        <v>1392</v>
      </c>
      <c r="I351" s="9" t="s">
        <v>1392</v>
      </c>
      <c r="J351" s="6" t="s">
        <v>1392</v>
      </c>
      <c r="K351" s="6" t="s">
        <v>1392</v>
      </c>
      <c r="L351" s="6" t="s">
        <v>1392</v>
      </c>
      <c r="M351" s="6" t="s">
        <v>1392</v>
      </c>
    </row>
    <row r="352" spans="1:13">
      <c r="A352" s="7" t="s">
        <v>1612</v>
      </c>
      <c r="B352" s="7" t="s">
        <v>1660</v>
      </c>
      <c r="C352" s="7" t="s">
        <v>1029</v>
      </c>
      <c r="D352" s="7" t="s">
        <v>1656</v>
      </c>
      <c r="E352" s="7">
        <v>188</v>
      </c>
      <c r="F352" s="8" t="s">
        <v>1392</v>
      </c>
      <c r="G352" s="7" t="s">
        <v>1392</v>
      </c>
      <c r="H352" s="9" t="s">
        <v>1392</v>
      </c>
      <c r="I352" s="9" t="s">
        <v>1392</v>
      </c>
      <c r="J352" s="6" t="s">
        <v>1392</v>
      </c>
      <c r="K352" s="6" t="s">
        <v>1392</v>
      </c>
      <c r="L352" s="6" t="s">
        <v>1392</v>
      </c>
      <c r="M352" s="6" t="s">
        <v>1392</v>
      </c>
    </row>
    <row r="353" spans="1:13">
      <c r="A353" s="7" t="s">
        <v>1102</v>
      </c>
      <c r="B353" s="7" t="s">
        <v>1491</v>
      </c>
      <c r="C353" s="7" t="s">
        <v>1102</v>
      </c>
      <c r="D353" s="7" t="s">
        <v>1656</v>
      </c>
      <c r="E353" s="7">
        <v>994</v>
      </c>
      <c r="F353" s="8" t="s">
        <v>441</v>
      </c>
      <c r="G353" s="7" t="s">
        <v>1102</v>
      </c>
      <c r="H353" s="9" t="s">
        <v>1392</v>
      </c>
      <c r="I353" s="9" t="s">
        <v>1392</v>
      </c>
      <c r="J353" s="6" t="s">
        <v>1392</v>
      </c>
      <c r="K353" s="6" t="s">
        <v>1392</v>
      </c>
      <c r="L353" s="6" t="s">
        <v>1392</v>
      </c>
      <c r="M353" s="6" t="s">
        <v>1392</v>
      </c>
    </row>
    <row r="354" spans="1:13">
      <c r="A354" s="7" t="s">
        <v>1665</v>
      </c>
      <c r="B354" s="7" t="s">
        <v>1491</v>
      </c>
      <c r="C354" s="7" t="s">
        <v>1665</v>
      </c>
      <c r="D354" s="7" t="s">
        <v>1656</v>
      </c>
      <c r="E354" s="7">
        <v>873</v>
      </c>
      <c r="F354" s="8" t="s">
        <v>441</v>
      </c>
      <c r="G354" s="7" t="s">
        <v>1102</v>
      </c>
      <c r="H354" s="9" t="s">
        <v>1392</v>
      </c>
      <c r="I354" s="9" t="s">
        <v>1392</v>
      </c>
      <c r="J354" s="6" t="s">
        <v>1392</v>
      </c>
      <c r="K354" s="6" t="s">
        <v>1392</v>
      </c>
      <c r="L354" s="6" t="s">
        <v>1392</v>
      </c>
      <c r="M354" s="6" t="s">
        <v>1392</v>
      </c>
    </row>
    <row r="355" spans="1:13">
      <c r="A355" s="7" t="s">
        <v>118</v>
      </c>
      <c r="B355" s="10" t="s">
        <v>1491</v>
      </c>
      <c r="C355" s="7" t="s">
        <v>118</v>
      </c>
      <c r="D355" s="7" t="s">
        <v>1656</v>
      </c>
      <c r="E355" s="7">
        <v>978</v>
      </c>
      <c r="F355" s="11" t="s">
        <v>119</v>
      </c>
      <c r="G355" s="7" t="s">
        <v>118</v>
      </c>
      <c r="H355" s="9" t="s">
        <v>1392</v>
      </c>
      <c r="I355" s="9" t="s">
        <v>1392</v>
      </c>
      <c r="J355" s="6" t="s">
        <v>1392</v>
      </c>
      <c r="K355" s="6" t="s">
        <v>1392</v>
      </c>
      <c r="L355" s="6" t="s">
        <v>1392</v>
      </c>
      <c r="M355" s="6" t="s">
        <v>1392</v>
      </c>
    </row>
    <row r="356" spans="1:13">
      <c r="A356" s="7" t="s">
        <v>217</v>
      </c>
      <c r="B356" s="7" t="s">
        <v>1491</v>
      </c>
      <c r="C356" s="7" t="s">
        <v>217</v>
      </c>
      <c r="D356" s="7" t="s">
        <v>1656</v>
      </c>
      <c r="E356" s="7">
        <v>1049</v>
      </c>
      <c r="F356" s="8" t="s">
        <v>218</v>
      </c>
      <c r="G356" s="7" t="s">
        <v>217</v>
      </c>
      <c r="H356" s="9" t="s">
        <v>1392</v>
      </c>
      <c r="I356" s="9" t="s">
        <v>1392</v>
      </c>
      <c r="J356" s="6" t="s">
        <v>1392</v>
      </c>
      <c r="K356" s="6" t="s">
        <v>1392</v>
      </c>
      <c r="L356" s="6" t="s">
        <v>1392</v>
      </c>
      <c r="M356" s="6" t="s">
        <v>1392</v>
      </c>
    </row>
    <row r="357" spans="1:13">
      <c r="A357" s="7" t="s">
        <v>578</v>
      </c>
      <c r="B357" s="7" t="s">
        <v>1655</v>
      </c>
      <c r="C357" s="7" t="s">
        <v>578</v>
      </c>
      <c r="D357" s="7" t="s">
        <v>1656</v>
      </c>
      <c r="E357" s="7">
        <v>626</v>
      </c>
      <c r="F357" s="8" t="s">
        <v>530</v>
      </c>
      <c r="G357" s="7" t="s">
        <v>1123</v>
      </c>
      <c r="H357" s="9" t="s">
        <v>1392</v>
      </c>
      <c r="I357" s="9" t="s">
        <v>1392</v>
      </c>
      <c r="J357" s="6" t="s">
        <v>1392</v>
      </c>
      <c r="K357" s="6" t="s">
        <v>1392</v>
      </c>
      <c r="L357" s="6" t="s">
        <v>1392</v>
      </c>
      <c r="M357" s="6" t="s">
        <v>1392</v>
      </c>
    </row>
    <row r="358" spans="1:13">
      <c r="A358" s="7" t="s">
        <v>221</v>
      </c>
      <c r="B358" s="7" t="s">
        <v>1491</v>
      </c>
      <c r="C358" s="7" t="s">
        <v>221</v>
      </c>
      <c r="D358" s="7" t="s">
        <v>1656</v>
      </c>
      <c r="E358" s="7">
        <v>1054</v>
      </c>
      <c r="F358" s="8" t="s">
        <v>222</v>
      </c>
      <c r="G358" s="7" t="s">
        <v>221</v>
      </c>
      <c r="H358" s="9" t="s">
        <v>1392</v>
      </c>
      <c r="I358" s="9" t="s">
        <v>1392</v>
      </c>
      <c r="J358" s="6" t="s">
        <v>1392</v>
      </c>
      <c r="K358" s="6" t="s">
        <v>1392</v>
      </c>
      <c r="L358" s="6" t="s">
        <v>1392</v>
      </c>
      <c r="M358" s="6" t="s">
        <v>1392</v>
      </c>
    </row>
    <row r="359" spans="1:13">
      <c r="A359" s="7" t="s">
        <v>1123</v>
      </c>
      <c r="B359" s="10" t="s">
        <v>1491</v>
      </c>
      <c r="C359" s="7" t="s">
        <v>1123</v>
      </c>
      <c r="D359" s="7" t="s">
        <v>1656</v>
      </c>
      <c r="E359" s="7">
        <v>1053</v>
      </c>
      <c r="F359" s="11" t="s">
        <v>530</v>
      </c>
      <c r="G359" s="7" t="s">
        <v>1123</v>
      </c>
      <c r="H359" s="9" t="s">
        <v>1392</v>
      </c>
      <c r="I359" s="9" t="s">
        <v>1392</v>
      </c>
      <c r="J359" s="6" t="s">
        <v>1392</v>
      </c>
      <c r="K359" s="6" t="s">
        <v>1392</v>
      </c>
      <c r="L359" s="6" t="s">
        <v>1392</v>
      </c>
      <c r="M359" s="6" t="s">
        <v>1392</v>
      </c>
    </row>
    <row r="360" spans="1:13">
      <c r="A360" s="7" t="s">
        <v>579</v>
      </c>
      <c r="B360" s="7" t="s">
        <v>1657</v>
      </c>
      <c r="C360" s="7" t="s">
        <v>579</v>
      </c>
      <c r="D360" s="7" t="s">
        <v>1656</v>
      </c>
      <c r="E360" s="7">
        <v>772</v>
      </c>
      <c r="F360" s="8" t="s">
        <v>500</v>
      </c>
      <c r="G360" s="7" t="s">
        <v>1116</v>
      </c>
      <c r="H360" s="9" t="s">
        <v>1392</v>
      </c>
      <c r="I360" s="9" t="s">
        <v>1392</v>
      </c>
      <c r="J360" s="6" t="s">
        <v>1392</v>
      </c>
      <c r="K360" s="6" t="s">
        <v>1392</v>
      </c>
      <c r="L360" s="6" t="s">
        <v>1392</v>
      </c>
      <c r="M360" s="6" t="s">
        <v>1392</v>
      </c>
    </row>
    <row r="361" spans="1:13">
      <c r="A361" s="7" t="s">
        <v>580</v>
      </c>
      <c r="B361" s="7" t="s">
        <v>1655</v>
      </c>
      <c r="C361" s="7" t="s">
        <v>580</v>
      </c>
      <c r="D361" s="7" t="s">
        <v>1656</v>
      </c>
      <c r="E361" s="7">
        <v>589</v>
      </c>
      <c r="F361" s="8" t="s">
        <v>506</v>
      </c>
      <c r="G361" s="7" t="s">
        <v>1117</v>
      </c>
      <c r="H361" s="9" t="s">
        <v>1392</v>
      </c>
      <c r="I361" s="9" t="s">
        <v>1392</v>
      </c>
      <c r="J361" s="6" t="s">
        <v>1392</v>
      </c>
      <c r="K361" s="6" t="s">
        <v>1553</v>
      </c>
      <c r="L361" s="6" t="s">
        <v>1563</v>
      </c>
      <c r="M361" s="6" t="s">
        <v>1564</v>
      </c>
    </row>
    <row r="362" spans="1:13">
      <c r="A362" s="7" t="s">
        <v>1628</v>
      </c>
      <c r="B362" s="7" t="s">
        <v>1660</v>
      </c>
      <c r="C362" s="7" t="s">
        <v>816</v>
      </c>
      <c r="D362" s="7" t="s">
        <v>1656</v>
      </c>
      <c r="E362" s="7">
        <v>467</v>
      </c>
      <c r="F362" s="8" t="s">
        <v>1392</v>
      </c>
      <c r="G362" s="7" t="s">
        <v>1392</v>
      </c>
      <c r="H362" s="9" t="s">
        <v>1392</v>
      </c>
      <c r="I362" s="9" t="s">
        <v>1392</v>
      </c>
      <c r="J362" s="6" t="s">
        <v>1392</v>
      </c>
      <c r="K362" s="6" t="s">
        <v>1392</v>
      </c>
      <c r="L362" s="6" t="s">
        <v>1392</v>
      </c>
      <c r="M362" s="6" t="s">
        <v>1392</v>
      </c>
    </row>
    <row r="363" spans="1:13">
      <c r="A363" s="7" t="s">
        <v>581</v>
      </c>
      <c r="B363" s="7" t="s">
        <v>1657</v>
      </c>
      <c r="C363" s="7" t="s">
        <v>581</v>
      </c>
      <c r="D363" s="7" t="s">
        <v>1656</v>
      </c>
      <c r="E363" s="7">
        <v>645</v>
      </c>
      <c r="F363" s="8" t="s">
        <v>541</v>
      </c>
      <c r="G363" s="7" t="s">
        <v>1126</v>
      </c>
      <c r="H363" s="9" t="s">
        <v>1392</v>
      </c>
      <c r="I363" s="9" t="s">
        <v>1392</v>
      </c>
      <c r="J363" s="6" t="s">
        <v>1392</v>
      </c>
      <c r="K363" s="6" t="s">
        <v>1392</v>
      </c>
      <c r="L363" s="6" t="s">
        <v>1392</v>
      </c>
      <c r="M363" s="6" t="s">
        <v>1392</v>
      </c>
    </row>
    <row r="364" spans="1:13">
      <c r="A364" s="7" t="s">
        <v>582</v>
      </c>
      <c r="B364" s="7" t="s">
        <v>1655</v>
      </c>
      <c r="C364" s="7" t="s">
        <v>582</v>
      </c>
      <c r="D364" s="7" t="s">
        <v>1656</v>
      </c>
      <c r="E364" s="7">
        <v>577</v>
      </c>
      <c r="F364" s="8" t="s">
        <v>500</v>
      </c>
      <c r="G364" s="7" t="s">
        <v>1116</v>
      </c>
      <c r="H364" s="9" t="s">
        <v>1392</v>
      </c>
      <c r="I364" s="9" t="s">
        <v>1392</v>
      </c>
      <c r="J364" s="6" t="s">
        <v>1392</v>
      </c>
      <c r="K364" s="6" t="s">
        <v>1392</v>
      </c>
      <c r="L364" s="6" t="s">
        <v>1392</v>
      </c>
      <c r="M364" s="6" t="s">
        <v>1392</v>
      </c>
    </row>
    <row r="365" spans="1:13">
      <c r="A365" s="7" t="s">
        <v>513</v>
      </c>
      <c r="B365" s="7" t="s">
        <v>1658</v>
      </c>
      <c r="C365" s="7" t="s">
        <v>513</v>
      </c>
      <c r="D365" s="7" t="s">
        <v>1656</v>
      </c>
      <c r="E365" s="7">
        <v>602</v>
      </c>
      <c r="F365" s="8" t="s">
        <v>510</v>
      </c>
      <c r="G365" s="7" t="s">
        <v>1119</v>
      </c>
      <c r="H365" s="9" t="s">
        <v>1392</v>
      </c>
      <c r="I365" s="9" t="s">
        <v>1392</v>
      </c>
      <c r="J365" s="6" t="s">
        <v>1392</v>
      </c>
      <c r="K365" s="6" t="s">
        <v>1392</v>
      </c>
      <c r="L365" s="6" t="s">
        <v>1392</v>
      </c>
      <c r="M365" s="6" t="s">
        <v>1392</v>
      </c>
    </row>
    <row r="366" spans="1:13">
      <c r="A366" s="7" t="s">
        <v>389</v>
      </c>
      <c r="B366" s="7" t="s">
        <v>1658</v>
      </c>
      <c r="C366" s="7" t="s">
        <v>389</v>
      </c>
      <c r="D366" s="7" t="s">
        <v>1656</v>
      </c>
      <c r="E366" s="7">
        <v>196</v>
      </c>
      <c r="F366" s="8" t="s">
        <v>383</v>
      </c>
      <c r="G366" s="7" t="s">
        <v>1076</v>
      </c>
      <c r="H366" s="9" t="s">
        <v>1392</v>
      </c>
      <c r="I366" s="9" t="s">
        <v>1392</v>
      </c>
      <c r="J366" s="6" t="s">
        <v>1392</v>
      </c>
      <c r="K366" s="6" t="s">
        <v>1392</v>
      </c>
      <c r="L366" s="6" t="s">
        <v>1392</v>
      </c>
      <c r="M366" s="6" t="s">
        <v>1392</v>
      </c>
    </row>
    <row r="367" spans="1:13">
      <c r="A367" s="7" t="s">
        <v>453</v>
      </c>
      <c r="B367" s="10" t="s">
        <v>1658</v>
      </c>
      <c r="C367" s="7" t="s">
        <v>453</v>
      </c>
      <c r="D367" s="7" t="s">
        <v>1656</v>
      </c>
      <c r="E367" s="7">
        <v>441</v>
      </c>
      <c r="F367" s="11" t="s">
        <v>441</v>
      </c>
      <c r="G367" s="7" t="s">
        <v>1102</v>
      </c>
      <c r="H367" s="9" t="s">
        <v>1392</v>
      </c>
      <c r="I367" s="9" t="s">
        <v>1392</v>
      </c>
      <c r="J367" s="6" t="s">
        <v>1392</v>
      </c>
      <c r="K367" s="6" t="s">
        <v>1392</v>
      </c>
      <c r="L367" s="6" t="s">
        <v>1392</v>
      </c>
      <c r="M367" s="6" t="s">
        <v>1392</v>
      </c>
    </row>
    <row r="368" spans="1:13">
      <c r="A368" s="7" t="s">
        <v>529</v>
      </c>
      <c r="B368" s="7" t="s">
        <v>1658</v>
      </c>
      <c r="C368" s="7" t="s">
        <v>529</v>
      </c>
      <c r="D368" s="7" t="s">
        <v>1656</v>
      </c>
      <c r="E368" s="7">
        <v>625</v>
      </c>
      <c r="F368" s="8" t="s">
        <v>527</v>
      </c>
      <c r="G368" s="7" t="s">
        <v>1122</v>
      </c>
      <c r="H368" s="9" t="s">
        <v>1392</v>
      </c>
      <c r="I368" s="9" t="s">
        <v>1392</v>
      </c>
      <c r="J368" s="6" t="s">
        <v>1392</v>
      </c>
      <c r="K368" s="6" t="s">
        <v>1392</v>
      </c>
      <c r="L368" s="6" t="s">
        <v>1392</v>
      </c>
      <c r="M368" s="6" t="s">
        <v>1392</v>
      </c>
    </row>
    <row r="369" spans="1:13">
      <c r="A369" s="7" t="s">
        <v>431</v>
      </c>
      <c r="B369" s="7" t="s">
        <v>1658</v>
      </c>
      <c r="C369" s="7" t="s">
        <v>431</v>
      </c>
      <c r="D369" s="7" t="s">
        <v>1656</v>
      </c>
      <c r="E369" s="7">
        <v>401</v>
      </c>
      <c r="F369" s="8" t="s">
        <v>422</v>
      </c>
      <c r="G369" s="7" t="s">
        <v>1095</v>
      </c>
      <c r="H369" s="9" t="s">
        <v>1392</v>
      </c>
      <c r="I369" s="9" t="s">
        <v>1392</v>
      </c>
      <c r="J369" s="6" t="s">
        <v>1392</v>
      </c>
      <c r="K369" s="6" t="s">
        <v>1392</v>
      </c>
      <c r="L369" s="6" t="s">
        <v>1392</v>
      </c>
      <c r="M369" s="6" t="s">
        <v>1392</v>
      </c>
    </row>
    <row r="370" spans="1:13">
      <c r="A370" s="7" t="s">
        <v>583</v>
      </c>
      <c r="B370" s="7" t="s">
        <v>1655</v>
      </c>
      <c r="C370" s="7" t="s">
        <v>583</v>
      </c>
      <c r="D370" s="7" t="s">
        <v>1656</v>
      </c>
      <c r="E370" s="7">
        <v>239</v>
      </c>
      <c r="F370" s="8" t="s">
        <v>403</v>
      </c>
      <c r="G370" s="7" t="s">
        <v>1085</v>
      </c>
      <c r="H370" s="9" t="s">
        <v>1392</v>
      </c>
      <c r="I370" s="9" t="s">
        <v>1392</v>
      </c>
      <c r="J370" s="6" t="s">
        <v>1392</v>
      </c>
      <c r="K370" s="6" t="s">
        <v>1392</v>
      </c>
      <c r="L370" s="6" t="s">
        <v>1392</v>
      </c>
      <c r="M370" s="6" t="s">
        <v>1392</v>
      </c>
    </row>
    <row r="371" spans="1:13">
      <c r="A371" s="7" t="s">
        <v>584</v>
      </c>
      <c r="B371" s="7" t="s">
        <v>1657</v>
      </c>
      <c r="C371" s="7" t="s">
        <v>584</v>
      </c>
      <c r="D371" s="7" t="s">
        <v>1656</v>
      </c>
      <c r="E371" s="7">
        <v>728</v>
      </c>
      <c r="F371" s="8" t="s">
        <v>410</v>
      </c>
      <c r="G371" s="7" t="s">
        <v>1090</v>
      </c>
      <c r="H371" s="9" t="s">
        <v>1392</v>
      </c>
      <c r="I371" s="9" t="s">
        <v>1392</v>
      </c>
      <c r="J371" s="6" t="s">
        <v>1392</v>
      </c>
      <c r="K371" s="6" t="s">
        <v>1392</v>
      </c>
      <c r="L371" s="6" t="s">
        <v>1392</v>
      </c>
      <c r="M371" s="6" t="s">
        <v>1392</v>
      </c>
    </row>
    <row r="372" spans="1:13">
      <c r="A372" s="7" t="s">
        <v>585</v>
      </c>
      <c r="B372" s="7" t="s">
        <v>1655</v>
      </c>
      <c r="C372" s="7" t="s">
        <v>585</v>
      </c>
      <c r="D372" s="7" t="s">
        <v>1656</v>
      </c>
      <c r="E372" s="7">
        <v>259</v>
      </c>
      <c r="F372" s="8" t="s">
        <v>403</v>
      </c>
      <c r="G372" s="7" t="s">
        <v>1085</v>
      </c>
      <c r="H372" s="9" t="s">
        <v>1392</v>
      </c>
      <c r="I372" s="9" t="s">
        <v>1392</v>
      </c>
      <c r="J372" s="6" t="s">
        <v>1392</v>
      </c>
      <c r="K372" s="6" t="s">
        <v>1392</v>
      </c>
      <c r="L372" s="6" t="s">
        <v>1392</v>
      </c>
      <c r="M372" s="6" t="s">
        <v>1392</v>
      </c>
    </row>
    <row r="373" spans="1:13">
      <c r="A373" s="7" t="s">
        <v>132</v>
      </c>
      <c r="B373" s="7" t="s">
        <v>1491</v>
      </c>
      <c r="C373" s="7" t="s">
        <v>132</v>
      </c>
      <c r="D373" s="7" t="s">
        <v>1656</v>
      </c>
      <c r="E373" s="7">
        <v>989</v>
      </c>
      <c r="F373" s="8" t="s">
        <v>133</v>
      </c>
      <c r="G373" s="7" t="s">
        <v>132</v>
      </c>
      <c r="H373" s="9" t="s">
        <v>1392</v>
      </c>
      <c r="I373" s="9" t="s">
        <v>1392</v>
      </c>
      <c r="J373" s="6" t="s">
        <v>1392</v>
      </c>
      <c r="K373" s="6" t="s">
        <v>1392</v>
      </c>
      <c r="L373" s="6" t="s">
        <v>1392</v>
      </c>
      <c r="M373" s="6" t="s">
        <v>1392</v>
      </c>
    </row>
    <row r="374" spans="1:13">
      <c r="A374" s="7" t="s">
        <v>586</v>
      </c>
      <c r="B374" s="7" t="s">
        <v>1655</v>
      </c>
      <c r="C374" s="7" t="s">
        <v>586</v>
      </c>
      <c r="D374" s="7" t="s">
        <v>1656</v>
      </c>
      <c r="E374" s="7">
        <v>505</v>
      </c>
      <c r="F374" s="8" t="s">
        <v>483</v>
      </c>
      <c r="G374" s="7" t="s">
        <v>1110</v>
      </c>
      <c r="H374" s="9" t="s">
        <v>1392</v>
      </c>
      <c r="I374" s="9" t="s">
        <v>1392</v>
      </c>
      <c r="J374" s="6" t="s">
        <v>1392</v>
      </c>
      <c r="K374" s="6" t="s">
        <v>1392</v>
      </c>
      <c r="L374" s="6" t="s">
        <v>1392</v>
      </c>
      <c r="M374" s="6" t="s">
        <v>1392</v>
      </c>
    </row>
    <row r="375" spans="1:13">
      <c r="A375" s="7" t="s">
        <v>587</v>
      </c>
      <c r="B375" s="7" t="s">
        <v>1657</v>
      </c>
      <c r="C375" s="7" t="s">
        <v>587</v>
      </c>
      <c r="D375" s="7" t="s">
        <v>1656</v>
      </c>
      <c r="E375" s="7">
        <v>130</v>
      </c>
      <c r="F375" s="8" t="s">
        <v>364</v>
      </c>
      <c r="G375" s="7" t="s">
        <v>1072</v>
      </c>
      <c r="H375" s="9" t="s">
        <v>1392</v>
      </c>
      <c r="I375" s="9" t="s">
        <v>1392</v>
      </c>
      <c r="J375" s="6" t="s">
        <v>1392</v>
      </c>
      <c r="K375" s="6" t="s">
        <v>1392</v>
      </c>
      <c r="L375" s="6" t="s">
        <v>1392</v>
      </c>
      <c r="M375" s="6" t="s">
        <v>1392</v>
      </c>
    </row>
    <row r="376" spans="1:13">
      <c r="A376" s="7" t="s">
        <v>588</v>
      </c>
      <c r="B376" s="7" t="s">
        <v>1655</v>
      </c>
      <c r="C376" s="7" t="s">
        <v>588</v>
      </c>
      <c r="D376" s="7" t="s">
        <v>1656</v>
      </c>
      <c r="E376" s="7">
        <v>676</v>
      </c>
      <c r="F376" s="8" t="s">
        <v>545</v>
      </c>
      <c r="G376" s="7" t="s">
        <v>1127</v>
      </c>
      <c r="H376" s="9" t="s">
        <v>1392</v>
      </c>
      <c r="I376" s="9" t="s">
        <v>1392</v>
      </c>
      <c r="J376" s="6" t="s">
        <v>1392</v>
      </c>
      <c r="K376" s="6" t="s">
        <v>1392</v>
      </c>
      <c r="L376" s="6" t="s">
        <v>1392</v>
      </c>
      <c r="M376" s="6" t="s">
        <v>1392</v>
      </c>
    </row>
    <row r="377" spans="1:13">
      <c r="A377" s="7" t="s">
        <v>589</v>
      </c>
      <c r="B377" s="7" t="s">
        <v>1655</v>
      </c>
      <c r="C377" s="7" t="s">
        <v>589</v>
      </c>
      <c r="D377" s="7" t="s">
        <v>1656</v>
      </c>
      <c r="E377" s="7">
        <v>366</v>
      </c>
      <c r="F377" s="8" t="s">
        <v>416</v>
      </c>
      <c r="G377" s="7" t="s">
        <v>1093</v>
      </c>
      <c r="H377" s="9" t="s">
        <v>345</v>
      </c>
      <c r="I377" s="9" t="s">
        <v>1392</v>
      </c>
      <c r="J377" s="6" t="s">
        <v>345</v>
      </c>
      <c r="K377" s="6" t="s">
        <v>1392</v>
      </c>
      <c r="L377" s="6" t="s">
        <v>1392</v>
      </c>
      <c r="M377" s="6" t="s">
        <v>1392</v>
      </c>
    </row>
    <row r="378" spans="1:13">
      <c r="A378" s="7" t="s">
        <v>591</v>
      </c>
      <c r="B378" s="7" t="s">
        <v>1658</v>
      </c>
      <c r="C378" s="7" t="s">
        <v>591</v>
      </c>
      <c r="D378" s="7" t="s">
        <v>1656</v>
      </c>
      <c r="E378" s="7">
        <v>846</v>
      </c>
      <c r="F378" s="8" t="s">
        <v>8</v>
      </c>
      <c r="G378" s="7" t="s">
        <v>9</v>
      </c>
      <c r="H378" s="9" t="s">
        <v>1392</v>
      </c>
      <c r="I378" s="9" t="s">
        <v>1236</v>
      </c>
      <c r="J378" s="6" t="s">
        <v>1236</v>
      </c>
      <c r="K378" s="6" t="s">
        <v>1392</v>
      </c>
      <c r="L378" s="6" t="s">
        <v>1392</v>
      </c>
      <c r="M378" s="6" t="s">
        <v>1392</v>
      </c>
    </row>
    <row r="379" spans="1:13">
      <c r="A379" s="7" t="s">
        <v>590</v>
      </c>
      <c r="B379" s="7" t="s">
        <v>1655</v>
      </c>
      <c r="C379" s="7" t="s">
        <v>590</v>
      </c>
      <c r="D379" s="7" t="s">
        <v>1656</v>
      </c>
      <c r="E379" s="7">
        <v>845</v>
      </c>
      <c r="F379" s="8" t="s">
        <v>8</v>
      </c>
      <c r="G379" s="7" t="s">
        <v>9</v>
      </c>
      <c r="H379" s="9" t="s">
        <v>1392</v>
      </c>
      <c r="I379" s="9" t="s">
        <v>1236</v>
      </c>
      <c r="J379" s="6" t="s">
        <v>1236</v>
      </c>
      <c r="K379" s="6" t="s">
        <v>1392</v>
      </c>
      <c r="L379" s="6" t="s">
        <v>1392</v>
      </c>
      <c r="M379" s="6" t="s">
        <v>1392</v>
      </c>
    </row>
    <row r="380" spans="1:13">
      <c r="A380" s="7" t="s">
        <v>592</v>
      </c>
      <c r="B380" s="7" t="s">
        <v>1657</v>
      </c>
      <c r="C380" s="7" t="s">
        <v>592</v>
      </c>
      <c r="D380" s="7" t="s">
        <v>1656</v>
      </c>
      <c r="E380" s="7">
        <v>692</v>
      </c>
      <c r="F380" s="8" t="s">
        <v>553</v>
      </c>
      <c r="G380" s="7" t="s">
        <v>1129</v>
      </c>
      <c r="H380" s="9" t="s">
        <v>1392</v>
      </c>
      <c r="I380" s="9" t="s">
        <v>1392</v>
      </c>
      <c r="J380" s="6" t="s">
        <v>1392</v>
      </c>
      <c r="K380" s="6" t="s">
        <v>1392</v>
      </c>
      <c r="L380" s="6" t="s">
        <v>1392</v>
      </c>
      <c r="M380" s="6" t="s">
        <v>1392</v>
      </c>
    </row>
    <row r="381" spans="1:13">
      <c r="A381" s="7" t="s">
        <v>593</v>
      </c>
      <c r="B381" s="7" t="s">
        <v>1655</v>
      </c>
      <c r="C381" s="7" t="s">
        <v>593</v>
      </c>
      <c r="D381" s="7" t="s">
        <v>1656</v>
      </c>
      <c r="E381" s="7">
        <v>393</v>
      </c>
      <c r="F381" s="8" t="s">
        <v>422</v>
      </c>
      <c r="G381" s="7" t="s">
        <v>1095</v>
      </c>
      <c r="H381" s="9" t="s">
        <v>350</v>
      </c>
      <c r="I381" s="9" t="s">
        <v>1392</v>
      </c>
      <c r="J381" s="6" t="s">
        <v>345</v>
      </c>
      <c r="K381" s="6" t="s">
        <v>1392</v>
      </c>
      <c r="L381" s="6" t="s">
        <v>1392</v>
      </c>
      <c r="M381" s="6" t="s">
        <v>1392</v>
      </c>
    </row>
    <row r="382" spans="1:13">
      <c r="A382" s="7" t="s">
        <v>594</v>
      </c>
      <c r="B382" s="10" t="s">
        <v>1657</v>
      </c>
      <c r="C382" s="7" t="s">
        <v>594</v>
      </c>
      <c r="D382" s="7" t="s">
        <v>1656</v>
      </c>
      <c r="E382" s="7">
        <v>887</v>
      </c>
      <c r="F382" s="11" t="s">
        <v>552</v>
      </c>
      <c r="G382" s="7" t="s">
        <v>1128</v>
      </c>
      <c r="H382" s="9" t="s">
        <v>1392</v>
      </c>
      <c r="I382" s="9" t="s">
        <v>1236</v>
      </c>
      <c r="J382" s="6" t="s">
        <v>1236</v>
      </c>
      <c r="K382" s="6" t="s">
        <v>1392</v>
      </c>
      <c r="L382" s="6" t="s">
        <v>1392</v>
      </c>
      <c r="M382" s="6" t="s">
        <v>1392</v>
      </c>
    </row>
    <row r="383" spans="1:13">
      <c r="A383" s="7" t="s">
        <v>595</v>
      </c>
      <c r="B383" s="7" t="s">
        <v>1655</v>
      </c>
      <c r="C383" s="7" t="s">
        <v>595</v>
      </c>
      <c r="D383" s="7" t="s">
        <v>1656</v>
      </c>
      <c r="E383" s="7">
        <v>206</v>
      </c>
      <c r="F383" s="8" t="s">
        <v>393</v>
      </c>
      <c r="G383" s="7" t="s">
        <v>1079</v>
      </c>
      <c r="H383" s="9" t="s">
        <v>1392</v>
      </c>
      <c r="I383" s="9" t="s">
        <v>1392</v>
      </c>
      <c r="J383" s="6" t="s">
        <v>1392</v>
      </c>
      <c r="K383" s="6" t="s">
        <v>1392</v>
      </c>
      <c r="L383" s="6" t="s">
        <v>1392</v>
      </c>
      <c r="M383" s="6" t="s">
        <v>1392</v>
      </c>
    </row>
    <row r="384" spans="1:13">
      <c r="A384" s="7" t="s">
        <v>1079</v>
      </c>
      <c r="B384" s="10" t="s">
        <v>1491</v>
      </c>
      <c r="C384" s="7" t="s">
        <v>1079</v>
      </c>
      <c r="D384" s="7" t="s">
        <v>1656</v>
      </c>
      <c r="E384" s="7">
        <v>938</v>
      </c>
      <c r="F384" s="11" t="s">
        <v>393</v>
      </c>
      <c r="G384" s="7" t="s">
        <v>1079</v>
      </c>
      <c r="H384" s="9" t="s">
        <v>1392</v>
      </c>
      <c r="I384" s="9" t="s">
        <v>1392</v>
      </c>
      <c r="J384" s="6" t="s">
        <v>1392</v>
      </c>
      <c r="K384" s="6" t="s">
        <v>1392</v>
      </c>
      <c r="L384" s="6" t="s">
        <v>1392</v>
      </c>
      <c r="M384" s="6" t="s">
        <v>1392</v>
      </c>
    </row>
    <row r="385" spans="1:13">
      <c r="A385" s="7" t="s">
        <v>158</v>
      </c>
      <c r="B385" s="7" t="s">
        <v>1491</v>
      </c>
      <c r="C385" s="7" t="s">
        <v>158</v>
      </c>
      <c r="D385" s="7" t="s">
        <v>1656</v>
      </c>
      <c r="E385" s="7">
        <v>1003</v>
      </c>
      <c r="F385" s="8" t="s">
        <v>159</v>
      </c>
      <c r="G385" s="7" t="s">
        <v>158</v>
      </c>
      <c r="H385" s="9" t="s">
        <v>1392</v>
      </c>
      <c r="I385" s="9" t="s">
        <v>1392</v>
      </c>
      <c r="J385" s="6" t="s">
        <v>1392</v>
      </c>
      <c r="K385" s="6" t="s">
        <v>1392</v>
      </c>
      <c r="L385" s="6" t="s">
        <v>1392</v>
      </c>
      <c r="M385" s="6" t="s">
        <v>1392</v>
      </c>
    </row>
    <row r="386" spans="1:13">
      <c r="A386" s="7" t="s">
        <v>596</v>
      </c>
      <c r="B386" s="7" t="s">
        <v>1657</v>
      </c>
      <c r="C386" s="7" t="s">
        <v>596</v>
      </c>
      <c r="D386" s="7" t="s">
        <v>1656</v>
      </c>
      <c r="E386" s="7">
        <v>270</v>
      </c>
      <c r="F386" s="8" t="s">
        <v>403</v>
      </c>
      <c r="G386" s="7" t="s">
        <v>1085</v>
      </c>
      <c r="H386" s="9" t="s">
        <v>1392</v>
      </c>
      <c r="I386" s="9" t="s">
        <v>1392</v>
      </c>
      <c r="J386" s="6" t="s">
        <v>1392</v>
      </c>
      <c r="K386" s="6" t="s">
        <v>1392</v>
      </c>
      <c r="L386" s="6" t="s">
        <v>1392</v>
      </c>
      <c r="M386" s="6" t="s">
        <v>1392</v>
      </c>
    </row>
    <row r="387" spans="1:13">
      <c r="A387" s="7" t="s">
        <v>3</v>
      </c>
      <c r="B387" s="7" t="s">
        <v>1657</v>
      </c>
      <c r="C387" s="7" t="s">
        <v>3</v>
      </c>
      <c r="D387" s="7" t="s">
        <v>1656</v>
      </c>
      <c r="E387" s="7">
        <v>745</v>
      </c>
      <c r="F387" s="8" t="s">
        <v>541</v>
      </c>
      <c r="G387" s="7" t="s">
        <v>1126</v>
      </c>
      <c r="H387" s="9" t="s">
        <v>1392</v>
      </c>
      <c r="I387" s="9" t="s">
        <v>1392</v>
      </c>
      <c r="J387" s="6" t="s">
        <v>1392</v>
      </c>
      <c r="K387" s="6" t="s">
        <v>1392</v>
      </c>
      <c r="L387" s="6" t="s">
        <v>1392</v>
      </c>
      <c r="M387" s="6" t="s">
        <v>1392</v>
      </c>
    </row>
    <row r="388" spans="1:13">
      <c r="A388" s="7" t="s">
        <v>168</v>
      </c>
      <c r="B388" s="7" t="s">
        <v>1491</v>
      </c>
      <c r="C388" s="7" t="s">
        <v>168</v>
      </c>
      <c r="D388" s="7" t="s">
        <v>1656</v>
      </c>
      <c r="E388" s="7">
        <v>1009</v>
      </c>
      <c r="F388" s="8" t="s">
        <v>169</v>
      </c>
      <c r="G388" s="7" t="s">
        <v>168</v>
      </c>
      <c r="H388" s="9" t="s">
        <v>1392</v>
      </c>
      <c r="I388" s="9" t="s">
        <v>1392</v>
      </c>
      <c r="J388" s="6" t="s">
        <v>1392</v>
      </c>
      <c r="K388" s="6" t="s">
        <v>1392</v>
      </c>
      <c r="L388" s="6" t="s">
        <v>1392</v>
      </c>
      <c r="M388" s="6" t="s">
        <v>1392</v>
      </c>
    </row>
    <row r="389" spans="1:13">
      <c r="A389" s="7" t="s">
        <v>347</v>
      </c>
      <c r="B389" s="7" t="s">
        <v>1658</v>
      </c>
      <c r="C389" s="7" t="s">
        <v>347</v>
      </c>
      <c r="D389" s="7" t="s">
        <v>1656</v>
      </c>
      <c r="E389" s="7">
        <v>21</v>
      </c>
      <c r="F389" s="8" t="s">
        <v>346</v>
      </c>
      <c r="G389" s="7" t="s">
        <v>1062</v>
      </c>
      <c r="H389" s="9" t="s">
        <v>1392</v>
      </c>
      <c r="I389" s="9" t="s">
        <v>1392</v>
      </c>
      <c r="J389" s="6" t="s">
        <v>1392</v>
      </c>
      <c r="K389" s="6" t="s">
        <v>1392</v>
      </c>
      <c r="L389" s="6" t="s">
        <v>1392</v>
      </c>
      <c r="M389" s="6" t="s">
        <v>1392</v>
      </c>
    </row>
    <row r="390" spans="1:13">
      <c r="A390" s="7" t="s">
        <v>597</v>
      </c>
      <c r="B390" s="7" t="s">
        <v>1657</v>
      </c>
      <c r="C390" s="7" t="s">
        <v>597</v>
      </c>
      <c r="D390" s="7" t="s">
        <v>1656</v>
      </c>
      <c r="E390" s="7">
        <v>315</v>
      </c>
      <c r="F390" s="8" t="s">
        <v>410</v>
      </c>
      <c r="G390" s="7" t="s">
        <v>1090</v>
      </c>
      <c r="H390" s="9" t="s">
        <v>1392</v>
      </c>
      <c r="I390" s="9" t="s">
        <v>1392</v>
      </c>
      <c r="J390" s="6" t="s">
        <v>1392</v>
      </c>
      <c r="K390" s="6" t="s">
        <v>1392</v>
      </c>
      <c r="L390" s="6" t="s">
        <v>1392</v>
      </c>
      <c r="M390" s="6" t="s">
        <v>1392</v>
      </c>
    </row>
    <row r="391" spans="1:13">
      <c r="A391" s="7" t="s">
        <v>598</v>
      </c>
      <c r="B391" s="7" t="s">
        <v>1657</v>
      </c>
      <c r="C391" s="7" t="s">
        <v>598</v>
      </c>
      <c r="D391" s="7" t="s">
        <v>1656</v>
      </c>
      <c r="E391" s="7">
        <v>127</v>
      </c>
      <c r="F391" s="8" t="s">
        <v>364</v>
      </c>
      <c r="G391" s="7" t="s">
        <v>1072</v>
      </c>
      <c r="H391" s="9" t="s">
        <v>1392</v>
      </c>
      <c r="I391" s="9" t="s">
        <v>1392</v>
      </c>
      <c r="J391" s="6" t="s">
        <v>1392</v>
      </c>
      <c r="K391" s="6" t="s">
        <v>1392</v>
      </c>
      <c r="L391" s="6" t="s">
        <v>1392</v>
      </c>
      <c r="M391" s="6" t="s">
        <v>1392</v>
      </c>
    </row>
    <row r="392" spans="1:13">
      <c r="A392" s="7" t="s">
        <v>599</v>
      </c>
      <c r="B392" s="7" t="s">
        <v>1655</v>
      </c>
      <c r="C392" s="7" t="s">
        <v>599</v>
      </c>
      <c r="D392" s="7" t="s">
        <v>1656</v>
      </c>
      <c r="E392" s="7">
        <v>450</v>
      </c>
      <c r="F392" s="8" t="s">
        <v>459</v>
      </c>
      <c r="G392" s="7" t="s">
        <v>1104</v>
      </c>
      <c r="H392" s="9" t="s">
        <v>1392</v>
      </c>
      <c r="I392" s="9" t="s">
        <v>1392</v>
      </c>
      <c r="J392" s="6" t="s">
        <v>1392</v>
      </c>
      <c r="K392" s="6" t="s">
        <v>1392</v>
      </c>
      <c r="L392" s="6" t="s">
        <v>1392</v>
      </c>
      <c r="M392" s="6" t="s">
        <v>1392</v>
      </c>
    </row>
    <row r="393" spans="1:13">
      <c r="A393" s="7" t="s">
        <v>90</v>
      </c>
      <c r="B393" s="7" t="s">
        <v>1491</v>
      </c>
      <c r="C393" s="7" t="s">
        <v>90</v>
      </c>
      <c r="D393" s="7" t="s">
        <v>1656</v>
      </c>
      <c r="E393" s="7">
        <v>952</v>
      </c>
      <c r="F393" s="8" t="s">
        <v>91</v>
      </c>
      <c r="G393" s="7" t="s">
        <v>90</v>
      </c>
      <c r="H393" s="9" t="s">
        <v>1392</v>
      </c>
      <c r="I393" s="9" t="s">
        <v>1392</v>
      </c>
      <c r="J393" s="6" t="s">
        <v>1392</v>
      </c>
      <c r="K393" s="6" t="s">
        <v>1392</v>
      </c>
      <c r="L393" s="6" t="s">
        <v>1392</v>
      </c>
      <c r="M393" s="6" t="s">
        <v>1392</v>
      </c>
    </row>
    <row r="394" spans="1:13">
      <c r="A394" s="7" t="s">
        <v>600</v>
      </c>
      <c r="B394" s="10" t="s">
        <v>1655</v>
      </c>
      <c r="C394" s="7" t="s">
        <v>600</v>
      </c>
      <c r="D394" s="7" t="s">
        <v>1656</v>
      </c>
      <c r="E394" s="7">
        <v>425</v>
      </c>
      <c r="F394" s="11" t="s">
        <v>441</v>
      </c>
      <c r="G394" s="7" t="s">
        <v>1102</v>
      </c>
      <c r="H394" s="9" t="s">
        <v>344</v>
      </c>
      <c r="I394" s="9" t="s">
        <v>1392</v>
      </c>
      <c r="J394" s="6" t="s">
        <v>344</v>
      </c>
      <c r="K394" s="6" t="s">
        <v>1392</v>
      </c>
      <c r="L394" s="6" t="s">
        <v>1392</v>
      </c>
      <c r="M394" s="6" t="s">
        <v>1392</v>
      </c>
    </row>
    <row r="395" spans="1:13">
      <c r="A395" s="7" t="s">
        <v>601</v>
      </c>
      <c r="B395" s="7" t="s">
        <v>1655</v>
      </c>
      <c r="C395" s="7" t="s">
        <v>601</v>
      </c>
      <c r="D395" s="7" t="s">
        <v>1656</v>
      </c>
      <c r="E395" s="7">
        <v>163</v>
      </c>
      <c r="F395" s="8" t="s">
        <v>372</v>
      </c>
      <c r="G395" s="7" t="s">
        <v>1073</v>
      </c>
      <c r="H395" s="9" t="s">
        <v>345</v>
      </c>
      <c r="I395" s="9" t="s">
        <v>1392</v>
      </c>
      <c r="J395" s="6" t="s">
        <v>345</v>
      </c>
      <c r="K395" s="6" t="s">
        <v>1392</v>
      </c>
      <c r="L395" s="6" t="s">
        <v>1392</v>
      </c>
      <c r="M395" s="6" t="s">
        <v>1392</v>
      </c>
    </row>
    <row r="396" spans="1:13">
      <c r="A396" s="7" t="s">
        <v>602</v>
      </c>
      <c r="B396" s="7" t="s">
        <v>1657</v>
      </c>
      <c r="C396" s="7" t="s">
        <v>602</v>
      </c>
      <c r="D396" s="7" t="s">
        <v>1656</v>
      </c>
      <c r="E396" s="7">
        <v>13</v>
      </c>
      <c r="F396" s="8" t="s">
        <v>343</v>
      </c>
      <c r="G396" s="7" t="s">
        <v>1061</v>
      </c>
      <c r="H396" s="9" t="s">
        <v>1392</v>
      </c>
      <c r="I396" s="9" t="s">
        <v>1392</v>
      </c>
      <c r="J396" s="6" t="s">
        <v>1392</v>
      </c>
      <c r="K396" s="6" t="s">
        <v>1392</v>
      </c>
      <c r="L396" s="6" t="s">
        <v>1392</v>
      </c>
      <c r="M396" s="6" t="s">
        <v>1392</v>
      </c>
    </row>
    <row r="397" spans="1:13">
      <c r="A397" s="7" t="s">
        <v>603</v>
      </c>
      <c r="B397" s="7" t="s">
        <v>1655</v>
      </c>
      <c r="C397" s="7" t="s">
        <v>603</v>
      </c>
      <c r="D397" s="7" t="s">
        <v>1656</v>
      </c>
      <c r="E397" s="7">
        <v>336</v>
      </c>
      <c r="F397" s="8" t="s">
        <v>410</v>
      </c>
      <c r="G397" s="7" t="s">
        <v>1090</v>
      </c>
      <c r="H397" s="9" t="s">
        <v>1392</v>
      </c>
      <c r="I397" s="9" t="s">
        <v>1392</v>
      </c>
      <c r="J397" s="6" t="s">
        <v>1392</v>
      </c>
      <c r="K397" s="6" t="s">
        <v>1392</v>
      </c>
      <c r="L397" s="6" t="s">
        <v>1392</v>
      </c>
      <c r="M397" s="6" t="s">
        <v>1392</v>
      </c>
    </row>
    <row r="398" spans="1:13">
      <c r="A398" s="7" t="s">
        <v>604</v>
      </c>
      <c r="B398" s="7" t="s">
        <v>1655</v>
      </c>
      <c r="C398" s="7" t="s">
        <v>604</v>
      </c>
      <c r="D398" s="7" t="s">
        <v>1656</v>
      </c>
      <c r="E398" s="7">
        <v>543</v>
      </c>
      <c r="F398" s="8" t="s">
        <v>491</v>
      </c>
      <c r="G398" s="7" t="s">
        <v>1114</v>
      </c>
      <c r="H398" s="9" t="s">
        <v>1392</v>
      </c>
      <c r="I398" s="9" t="s">
        <v>1392</v>
      </c>
      <c r="J398" s="6" t="s">
        <v>1392</v>
      </c>
      <c r="K398" s="6" t="s">
        <v>1392</v>
      </c>
      <c r="L398" s="6" t="s">
        <v>1392</v>
      </c>
      <c r="M398" s="6" t="s">
        <v>1392</v>
      </c>
    </row>
    <row r="399" spans="1:13">
      <c r="A399" s="7" t="s">
        <v>605</v>
      </c>
      <c r="B399" s="7" t="s">
        <v>1657</v>
      </c>
      <c r="C399" s="7" t="s">
        <v>605</v>
      </c>
      <c r="D399" s="7" t="s">
        <v>1656</v>
      </c>
      <c r="E399" s="7">
        <v>42</v>
      </c>
      <c r="F399" s="8" t="s">
        <v>349</v>
      </c>
      <c r="G399" s="7" t="s">
        <v>1063</v>
      </c>
      <c r="H399" s="9" t="s">
        <v>360</v>
      </c>
      <c r="I399" s="9" t="s">
        <v>1392</v>
      </c>
      <c r="J399" s="6" t="s">
        <v>345</v>
      </c>
      <c r="K399" s="6" t="s">
        <v>1392</v>
      </c>
      <c r="L399" s="6" t="s">
        <v>1392</v>
      </c>
      <c r="M399" s="6" t="s">
        <v>1392</v>
      </c>
    </row>
    <row r="400" spans="1:13">
      <c r="A400" s="7" t="s">
        <v>606</v>
      </c>
      <c r="B400" s="7" t="s">
        <v>1655</v>
      </c>
      <c r="C400" s="7" t="s">
        <v>606</v>
      </c>
      <c r="D400" s="7" t="s">
        <v>1656</v>
      </c>
      <c r="E400" s="7">
        <v>135</v>
      </c>
      <c r="F400" s="8" t="s">
        <v>364</v>
      </c>
      <c r="G400" s="7" t="s">
        <v>1072</v>
      </c>
      <c r="H400" s="9" t="s">
        <v>1392</v>
      </c>
      <c r="I400" s="9" t="s">
        <v>1392</v>
      </c>
      <c r="J400" s="6" t="s">
        <v>1392</v>
      </c>
      <c r="K400" s="6" t="s">
        <v>1392</v>
      </c>
      <c r="L400" s="6" t="s">
        <v>1392</v>
      </c>
      <c r="M400" s="6" t="s">
        <v>1392</v>
      </c>
    </row>
    <row r="401" spans="1:13">
      <c r="A401" s="7" t="s">
        <v>607</v>
      </c>
      <c r="B401" s="7" t="s">
        <v>1657</v>
      </c>
      <c r="C401" s="7" t="s">
        <v>607</v>
      </c>
      <c r="D401" s="7" t="s">
        <v>1656</v>
      </c>
      <c r="E401" s="7">
        <v>816</v>
      </c>
      <c r="F401" s="8" t="s">
        <v>403</v>
      </c>
      <c r="G401" s="7" t="s">
        <v>1085</v>
      </c>
      <c r="H401" s="9" t="s">
        <v>1392</v>
      </c>
      <c r="I401" s="9" t="s">
        <v>1392</v>
      </c>
      <c r="J401" s="6" t="s">
        <v>1392</v>
      </c>
      <c r="K401" s="6" t="s">
        <v>1392</v>
      </c>
      <c r="L401" s="6" t="s">
        <v>1392</v>
      </c>
      <c r="M401" s="6" t="s">
        <v>1392</v>
      </c>
    </row>
    <row r="402" spans="1:13">
      <c r="A402" s="7" t="s">
        <v>608</v>
      </c>
      <c r="B402" s="7" t="s">
        <v>1657</v>
      </c>
      <c r="C402" s="7" t="s">
        <v>608</v>
      </c>
      <c r="D402" s="7" t="s">
        <v>1656</v>
      </c>
      <c r="E402" s="7">
        <v>40</v>
      </c>
      <c r="F402" s="8" t="s">
        <v>349</v>
      </c>
      <c r="G402" s="7" t="s">
        <v>1063</v>
      </c>
      <c r="H402" s="9" t="s">
        <v>350</v>
      </c>
      <c r="I402" s="9" t="s">
        <v>1392</v>
      </c>
      <c r="J402" s="6" t="s">
        <v>350</v>
      </c>
      <c r="K402" s="6" t="s">
        <v>1392</v>
      </c>
      <c r="L402" s="6" t="s">
        <v>1392</v>
      </c>
      <c r="M402" s="6" t="s">
        <v>1392</v>
      </c>
    </row>
    <row r="403" spans="1:13">
      <c r="A403" s="7" t="s">
        <v>609</v>
      </c>
      <c r="B403" s="7" t="s">
        <v>1655</v>
      </c>
      <c r="C403" s="7" t="s">
        <v>609</v>
      </c>
      <c r="D403" s="7" t="s">
        <v>1656</v>
      </c>
      <c r="E403" s="7">
        <v>78</v>
      </c>
      <c r="F403" s="8" t="s">
        <v>356</v>
      </c>
      <c r="G403" s="7" t="s">
        <v>1069</v>
      </c>
      <c r="H403" s="9" t="s">
        <v>1392</v>
      </c>
      <c r="I403" s="9" t="s">
        <v>1392</v>
      </c>
      <c r="J403" s="6" t="s">
        <v>1392</v>
      </c>
      <c r="K403" s="6" t="s">
        <v>1392</v>
      </c>
      <c r="L403" s="6" t="s">
        <v>1392</v>
      </c>
      <c r="M403" s="6" t="s">
        <v>1392</v>
      </c>
    </row>
    <row r="404" spans="1:13">
      <c r="A404" s="7" t="s">
        <v>610</v>
      </c>
      <c r="B404" s="7" t="s">
        <v>1657</v>
      </c>
      <c r="C404" s="7" t="s">
        <v>610</v>
      </c>
      <c r="D404" s="7" t="s">
        <v>1656</v>
      </c>
      <c r="E404" s="7">
        <v>654</v>
      </c>
      <c r="F404" s="8" t="s">
        <v>541</v>
      </c>
      <c r="G404" s="7" t="s">
        <v>1126</v>
      </c>
      <c r="H404" s="9" t="s">
        <v>1392</v>
      </c>
      <c r="I404" s="9" t="s">
        <v>1392</v>
      </c>
      <c r="J404" s="6" t="s">
        <v>1392</v>
      </c>
      <c r="K404" s="6" t="s">
        <v>1392</v>
      </c>
      <c r="L404" s="6" t="s">
        <v>1392</v>
      </c>
      <c r="M404" s="6" t="s">
        <v>1392</v>
      </c>
    </row>
    <row r="405" spans="1:13">
      <c r="A405" s="7" t="s">
        <v>611</v>
      </c>
      <c r="B405" s="7" t="s">
        <v>1655</v>
      </c>
      <c r="C405" s="7" t="s">
        <v>611</v>
      </c>
      <c r="D405" s="7" t="s">
        <v>1656</v>
      </c>
      <c r="E405" s="7">
        <v>526</v>
      </c>
      <c r="F405" s="8" t="s">
        <v>491</v>
      </c>
      <c r="G405" s="7" t="s">
        <v>1114</v>
      </c>
      <c r="H405" s="9" t="s">
        <v>1392</v>
      </c>
      <c r="I405" s="9" t="s">
        <v>1392</v>
      </c>
      <c r="J405" s="6" t="s">
        <v>1392</v>
      </c>
      <c r="K405" s="6" t="s">
        <v>1392</v>
      </c>
      <c r="L405" s="6" t="s">
        <v>1392</v>
      </c>
      <c r="M405" s="6" t="s">
        <v>1392</v>
      </c>
    </row>
    <row r="406" spans="1:13">
      <c r="A406" s="7" t="s">
        <v>612</v>
      </c>
      <c r="B406" s="10" t="s">
        <v>1657</v>
      </c>
      <c r="C406" s="7" t="s">
        <v>612</v>
      </c>
      <c r="D406" s="7" t="s">
        <v>1656</v>
      </c>
      <c r="E406" s="7">
        <v>794</v>
      </c>
      <c r="F406" s="11" t="s">
        <v>421</v>
      </c>
      <c r="G406" s="7" t="s">
        <v>1094</v>
      </c>
      <c r="H406" s="9" t="s">
        <v>1392</v>
      </c>
      <c r="I406" s="9" t="s">
        <v>1392</v>
      </c>
      <c r="J406" s="6" t="s">
        <v>1392</v>
      </c>
      <c r="K406" s="6" t="s">
        <v>1392</v>
      </c>
      <c r="L406" s="6" t="s">
        <v>1392</v>
      </c>
      <c r="M406" s="6" t="s">
        <v>1392</v>
      </c>
    </row>
    <row r="407" spans="1:13">
      <c r="A407" s="7" t="s">
        <v>613</v>
      </c>
      <c r="B407" s="7" t="s">
        <v>1657</v>
      </c>
      <c r="C407" s="7" t="s">
        <v>613</v>
      </c>
      <c r="D407" s="7" t="s">
        <v>1656</v>
      </c>
      <c r="E407" s="7">
        <v>542</v>
      </c>
      <c r="F407" s="8" t="s">
        <v>491</v>
      </c>
      <c r="G407" s="7" t="s">
        <v>1114</v>
      </c>
      <c r="H407" s="9" t="s">
        <v>1392</v>
      </c>
      <c r="I407" s="9" t="s">
        <v>1392</v>
      </c>
      <c r="J407" s="6" t="s">
        <v>1392</v>
      </c>
      <c r="K407" s="6" t="s">
        <v>1392</v>
      </c>
      <c r="L407" s="6" t="s">
        <v>1392</v>
      </c>
      <c r="M407" s="6" t="s">
        <v>1392</v>
      </c>
    </row>
    <row r="408" spans="1:13">
      <c r="A408" s="7" t="s">
        <v>614</v>
      </c>
      <c r="B408" s="7" t="s">
        <v>1657</v>
      </c>
      <c r="C408" s="7" t="s">
        <v>614</v>
      </c>
      <c r="D408" s="7" t="s">
        <v>1656</v>
      </c>
      <c r="E408" s="7">
        <v>84</v>
      </c>
      <c r="F408" s="8" t="s">
        <v>362</v>
      </c>
      <c r="G408" s="7" t="s">
        <v>1071</v>
      </c>
      <c r="H408" s="9" t="s">
        <v>345</v>
      </c>
      <c r="I408" s="9" t="s">
        <v>1392</v>
      </c>
      <c r="J408" s="6" t="s">
        <v>350</v>
      </c>
      <c r="K408" s="6" t="s">
        <v>1392</v>
      </c>
      <c r="L408" s="6" t="s">
        <v>1392</v>
      </c>
      <c r="M408" s="6" t="s">
        <v>1392</v>
      </c>
    </row>
    <row r="409" spans="1:13">
      <c r="A409" s="7" t="s">
        <v>615</v>
      </c>
      <c r="B409" s="7" t="s">
        <v>1655</v>
      </c>
      <c r="C409" s="7" t="s">
        <v>615</v>
      </c>
      <c r="D409" s="7" t="s">
        <v>1656</v>
      </c>
      <c r="E409" s="7">
        <v>199</v>
      </c>
      <c r="F409" s="8" t="s">
        <v>392</v>
      </c>
      <c r="G409" s="7" t="s">
        <v>1078</v>
      </c>
      <c r="H409" s="9" t="s">
        <v>348</v>
      </c>
      <c r="I409" s="9" t="s">
        <v>1392</v>
      </c>
      <c r="J409" s="6" t="s">
        <v>348</v>
      </c>
      <c r="K409" s="6" t="s">
        <v>1392</v>
      </c>
      <c r="L409" s="6" t="s">
        <v>1392</v>
      </c>
      <c r="M409" s="6" t="s">
        <v>1392</v>
      </c>
    </row>
    <row r="410" spans="1:13">
      <c r="A410" s="6" t="s">
        <v>616</v>
      </c>
      <c r="B410" s="10" t="s">
        <v>1657</v>
      </c>
      <c r="C410" s="6" t="s">
        <v>616</v>
      </c>
      <c r="D410" s="7" t="s">
        <v>1656</v>
      </c>
      <c r="E410" s="7">
        <v>302</v>
      </c>
      <c r="F410" s="8" t="s">
        <v>409</v>
      </c>
      <c r="G410" s="7" t="s">
        <v>1089</v>
      </c>
      <c r="H410" s="9" t="s">
        <v>1392</v>
      </c>
      <c r="I410" s="9" t="s">
        <v>1392</v>
      </c>
      <c r="J410" s="6" t="s">
        <v>1392</v>
      </c>
      <c r="K410" s="6" t="s">
        <v>1392</v>
      </c>
      <c r="L410" s="6" t="s">
        <v>1392</v>
      </c>
      <c r="M410" s="6" t="s">
        <v>1392</v>
      </c>
    </row>
    <row r="411" spans="1:13">
      <c r="A411" s="7" t="s">
        <v>617</v>
      </c>
      <c r="B411" s="10" t="s">
        <v>1657</v>
      </c>
      <c r="C411" s="7" t="s">
        <v>617</v>
      </c>
      <c r="D411" s="7" t="s">
        <v>1656</v>
      </c>
      <c r="E411" s="7">
        <v>86</v>
      </c>
      <c r="F411" s="11" t="s">
        <v>362</v>
      </c>
      <c r="G411" s="7" t="s">
        <v>1071</v>
      </c>
      <c r="H411" s="9" t="s">
        <v>348</v>
      </c>
      <c r="I411" s="9" t="s">
        <v>1392</v>
      </c>
      <c r="J411" s="6" t="s">
        <v>348</v>
      </c>
      <c r="K411" s="6" t="s">
        <v>1392</v>
      </c>
      <c r="L411" s="6" t="s">
        <v>1392</v>
      </c>
      <c r="M411" s="6" t="s">
        <v>1392</v>
      </c>
    </row>
    <row r="412" spans="1:13">
      <c r="A412" s="7" t="s">
        <v>618</v>
      </c>
      <c r="B412" s="7" t="s">
        <v>1657</v>
      </c>
      <c r="C412" s="7" t="s">
        <v>618</v>
      </c>
      <c r="D412" s="7" t="s">
        <v>1656</v>
      </c>
      <c r="E412" s="7">
        <v>771</v>
      </c>
      <c r="F412" s="8" t="s">
        <v>491</v>
      </c>
      <c r="G412" s="7" t="s">
        <v>1114</v>
      </c>
      <c r="H412" s="9" t="s">
        <v>1392</v>
      </c>
      <c r="I412" s="9" t="s">
        <v>1392</v>
      </c>
      <c r="J412" s="6" t="s">
        <v>1392</v>
      </c>
      <c r="K412" s="6" t="s">
        <v>1392</v>
      </c>
      <c r="L412" s="6" t="s">
        <v>1392</v>
      </c>
      <c r="M412" s="6" t="s">
        <v>1392</v>
      </c>
    </row>
    <row r="413" spans="1:13">
      <c r="A413" s="7" t="s">
        <v>619</v>
      </c>
      <c r="B413" s="7" t="s">
        <v>1657</v>
      </c>
      <c r="C413" s="7" t="s">
        <v>619</v>
      </c>
      <c r="D413" s="7" t="s">
        <v>1656</v>
      </c>
      <c r="E413" s="7">
        <v>167</v>
      </c>
      <c r="F413" s="8" t="s">
        <v>372</v>
      </c>
      <c r="G413" s="7" t="s">
        <v>1073</v>
      </c>
      <c r="H413" s="9" t="s">
        <v>1392</v>
      </c>
      <c r="I413" s="9" t="s">
        <v>1392</v>
      </c>
      <c r="J413" s="6" t="s">
        <v>1392</v>
      </c>
      <c r="K413" s="6" t="s">
        <v>1392</v>
      </c>
      <c r="L413" s="6" t="s">
        <v>1392</v>
      </c>
      <c r="M413" s="6" t="s">
        <v>1392</v>
      </c>
    </row>
    <row r="414" spans="1:13">
      <c r="A414" s="7" t="s">
        <v>620</v>
      </c>
      <c r="B414" s="7" t="s">
        <v>1655</v>
      </c>
      <c r="C414" s="7" t="s">
        <v>620</v>
      </c>
      <c r="D414" s="7" t="s">
        <v>1656</v>
      </c>
      <c r="E414" s="7">
        <v>321</v>
      </c>
      <c r="F414" s="8" t="s">
        <v>410</v>
      </c>
      <c r="G414" s="7" t="s">
        <v>1090</v>
      </c>
      <c r="H414" s="9" t="s">
        <v>1392</v>
      </c>
      <c r="I414" s="9" t="s">
        <v>1392</v>
      </c>
      <c r="J414" s="6" t="s">
        <v>1392</v>
      </c>
      <c r="K414" s="6" t="s">
        <v>1392</v>
      </c>
      <c r="L414" s="6" t="s">
        <v>1392</v>
      </c>
      <c r="M414" s="6" t="s">
        <v>1392</v>
      </c>
    </row>
    <row r="415" spans="1:13">
      <c r="A415" s="7" t="s">
        <v>621</v>
      </c>
      <c r="B415" s="10" t="s">
        <v>1657</v>
      </c>
      <c r="C415" s="7" t="s">
        <v>621</v>
      </c>
      <c r="D415" s="7" t="s">
        <v>1656</v>
      </c>
      <c r="E415" s="7">
        <v>755</v>
      </c>
      <c r="F415" s="11" t="s">
        <v>410</v>
      </c>
      <c r="G415" s="7" t="s">
        <v>1090</v>
      </c>
      <c r="H415" s="9" t="s">
        <v>1392</v>
      </c>
      <c r="I415" s="9" t="s">
        <v>1392</v>
      </c>
      <c r="J415" s="6" t="s">
        <v>1392</v>
      </c>
      <c r="K415" s="6" t="s">
        <v>1392</v>
      </c>
      <c r="L415" s="6" t="s">
        <v>1392</v>
      </c>
      <c r="M415" s="6" t="s">
        <v>1392</v>
      </c>
    </row>
    <row r="416" spans="1:13">
      <c r="A416" s="7" t="s">
        <v>1607</v>
      </c>
      <c r="B416" s="7" t="s">
        <v>1660</v>
      </c>
      <c r="C416" s="7" t="s">
        <v>645</v>
      </c>
      <c r="D416" s="7" t="s">
        <v>1656</v>
      </c>
      <c r="E416" s="7">
        <v>57</v>
      </c>
      <c r="F416" s="8" t="s">
        <v>1392</v>
      </c>
      <c r="G416" s="7" t="s">
        <v>1392</v>
      </c>
      <c r="H416" s="9" t="s">
        <v>1392</v>
      </c>
      <c r="I416" s="9" t="s">
        <v>1392</v>
      </c>
      <c r="J416" s="6" t="s">
        <v>1392</v>
      </c>
      <c r="K416" s="6" t="s">
        <v>1392</v>
      </c>
      <c r="L416" s="6" t="s">
        <v>1392</v>
      </c>
      <c r="M416" s="6" t="s">
        <v>1392</v>
      </c>
    </row>
    <row r="417" spans="1:13">
      <c r="A417" s="7" t="s">
        <v>1068</v>
      </c>
      <c r="B417" s="7" t="s">
        <v>1491</v>
      </c>
      <c r="C417" s="7" t="s">
        <v>1068</v>
      </c>
      <c r="D417" s="7" t="s">
        <v>1656</v>
      </c>
      <c r="E417" s="7">
        <v>909</v>
      </c>
      <c r="F417" s="8" t="s">
        <v>355</v>
      </c>
      <c r="G417" s="7" t="s">
        <v>1068</v>
      </c>
      <c r="H417" s="9" t="s">
        <v>1392</v>
      </c>
      <c r="I417" s="9" t="s">
        <v>1392</v>
      </c>
      <c r="J417" s="6" t="s">
        <v>1392</v>
      </c>
      <c r="K417" s="6" t="s">
        <v>1392</v>
      </c>
      <c r="L417" s="6" t="s">
        <v>1392</v>
      </c>
      <c r="M417" s="6" t="s">
        <v>1392</v>
      </c>
    </row>
    <row r="418" spans="1:13">
      <c r="A418" s="7" t="s">
        <v>622</v>
      </c>
      <c r="B418" s="10" t="s">
        <v>1655</v>
      </c>
      <c r="C418" s="7" t="s">
        <v>622</v>
      </c>
      <c r="D418" s="7" t="s">
        <v>1656</v>
      </c>
      <c r="E418" s="7">
        <v>157</v>
      </c>
      <c r="F418" s="11" t="s">
        <v>372</v>
      </c>
      <c r="G418" s="7" t="s">
        <v>1073</v>
      </c>
      <c r="H418" s="9" t="s">
        <v>1392</v>
      </c>
      <c r="I418" s="9" t="s">
        <v>1392</v>
      </c>
      <c r="J418" s="6" t="s">
        <v>1392</v>
      </c>
      <c r="K418" s="6" t="s">
        <v>1392</v>
      </c>
      <c r="L418" s="6" t="s">
        <v>1392</v>
      </c>
      <c r="M418" s="6" t="s">
        <v>1392</v>
      </c>
    </row>
    <row r="419" spans="1:13">
      <c r="A419" s="7" t="s">
        <v>623</v>
      </c>
      <c r="B419" s="7" t="s">
        <v>1657</v>
      </c>
      <c r="C419" s="7" t="s">
        <v>623</v>
      </c>
      <c r="D419" s="7" t="s">
        <v>1656</v>
      </c>
      <c r="E419" s="7">
        <v>345</v>
      </c>
      <c r="F419" s="8" t="s">
        <v>413</v>
      </c>
      <c r="G419" s="7" t="s">
        <v>1091</v>
      </c>
      <c r="H419" s="9" t="s">
        <v>344</v>
      </c>
      <c r="I419" s="9" t="s">
        <v>1392</v>
      </c>
      <c r="J419" s="6" t="s">
        <v>344</v>
      </c>
      <c r="K419" s="6" t="s">
        <v>1392</v>
      </c>
      <c r="L419" s="6" t="s">
        <v>1392</v>
      </c>
      <c r="M419" s="6" t="s">
        <v>1392</v>
      </c>
    </row>
    <row r="420" spans="1:13">
      <c r="A420" s="7" t="s">
        <v>624</v>
      </c>
      <c r="B420" s="7" t="s">
        <v>1657</v>
      </c>
      <c r="C420" s="7" t="s">
        <v>624</v>
      </c>
      <c r="D420" s="7" t="s">
        <v>1656</v>
      </c>
      <c r="E420" s="7">
        <v>237</v>
      </c>
      <c r="F420" s="8" t="s">
        <v>400</v>
      </c>
      <c r="G420" s="7" t="s">
        <v>1084</v>
      </c>
      <c r="H420" s="9" t="s">
        <v>348</v>
      </c>
      <c r="I420" s="9" t="s">
        <v>1392</v>
      </c>
      <c r="J420" s="6" t="s">
        <v>1392</v>
      </c>
      <c r="K420" s="6" t="s">
        <v>1553</v>
      </c>
      <c r="L420" s="6" t="s">
        <v>1554</v>
      </c>
      <c r="M420" s="6" t="s">
        <v>1555</v>
      </c>
    </row>
    <row r="421" spans="1:13">
      <c r="A421" s="7" t="s">
        <v>1603</v>
      </c>
      <c r="B421" s="7" t="s">
        <v>1660</v>
      </c>
      <c r="C421" s="7" t="s">
        <v>335</v>
      </c>
      <c r="D421" s="7" t="s">
        <v>1656</v>
      </c>
      <c r="E421" s="7">
        <v>17</v>
      </c>
      <c r="F421" s="8" t="s">
        <v>1392</v>
      </c>
      <c r="G421" s="7" t="s">
        <v>1392</v>
      </c>
      <c r="H421" s="9" t="s">
        <v>1392</v>
      </c>
      <c r="I421" s="9" t="s">
        <v>1392</v>
      </c>
      <c r="J421" s="6" t="s">
        <v>1392</v>
      </c>
      <c r="K421" s="6" t="s">
        <v>1392</v>
      </c>
      <c r="L421" s="6" t="s">
        <v>1392</v>
      </c>
      <c r="M421" s="6" t="s">
        <v>1392</v>
      </c>
    </row>
    <row r="422" spans="1:13">
      <c r="A422" s="7" t="s">
        <v>625</v>
      </c>
      <c r="B422" s="10" t="s">
        <v>1657</v>
      </c>
      <c r="C422" s="7" t="s">
        <v>625</v>
      </c>
      <c r="D422" s="7" t="s">
        <v>1656</v>
      </c>
      <c r="E422" s="7">
        <v>134</v>
      </c>
      <c r="F422" s="11" t="s">
        <v>364</v>
      </c>
      <c r="G422" s="7" t="s">
        <v>1072</v>
      </c>
      <c r="H422" s="9" t="s">
        <v>1392</v>
      </c>
      <c r="I422" s="9" t="s">
        <v>1392</v>
      </c>
      <c r="J422" s="6" t="s">
        <v>1392</v>
      </c>
      <c r="K422" s="6" t="s">
        <v>1392</v>
      </c>
      <c r="L422" s="6" t="s">
        <v>1392</v>
      </c>
      <c r="M422" s="6" t="s">
        <v>1392</v>
      </c>
    </row>
    <row r="423" spans="1:13">
      <c r="A423" s="7" t="s">
        <v>626</v>
      </c>
      <c r="B423" s="7" t="s">
        <v>1657</v>
      </c>
      <c r="C423" s="7" t="s">
        <v>626</v>
      </c>
      <c r="D423" s="7" t="s">
        <v>1656</v>
      </c>
      <c r="E423" s="7">
        <v>265</v>
      </c>
      <c r="F423" s="8" t="s">
        <v>403</v>
      </c>
      <c r="G423" s="7" t="s">
        <v>1085</v>
      </c>
      <c r="H423" s="9" t="s">
        <v>1392</v>
      </c>
      <c r="I423" s="9" t="s">
        <v>1392</v>
      </c>
      <c r="J423" s="6" t="s">
        <v>1392</v>
      </c>
      <c r="K423" s="6" t="s">
        <v>1392</v>
      </c>
      <c r="L423" s="6" t="s">
        <v>1392</v>
      </c>
      <c r="M423" s="6" t="s">
        <v>1392</v>
      </c>
    </row>
    <row r="424" spans="1:13">
      <c r="A424" s="7" t="s">
        <v>627</v>
      </c>
      <c r="B424" s="7" t="s">
        <v>1655</v>
      </c>
      <c r="C424" s="7" t="s">
        <v>627</v>
      </c>
      <c r="D424" s="7" t="s">
        <v>1656</v>
      </c>
      <c r="E424" s="7">
        <v>435</v>
      </c>
      <c r="F424" s="8" t="s">
        <v>441</v>
      </c>
      <c r="G424" s="7" t="s">
        <v>1102</v>
      </c>
      <c r="H424" s="9" t="s">
        <v>1392</v>
      </c>
      <c r="I424" s="9" t="s">
        <v>1392</v>
      </c>
      <c r="J424" s="6" t="s">
        <v>1392</v>
      </c>
      <c r="K424" s="6" t="s">
        <v>1392</v>
      </c>
      <c r="L424" s="6" t="s">
        <v>1392</v>
      </c>
      <c r="M424" s="6" t="s">
        <v>1392</v>
      </c>
    </row>
    <row r="425" spans="1:13">
      <c r="A425" s="7" t="s">
        <v>628</v>
      </c>
      <c r="B425" s="7" t="s">
        <v>1655</v>
      </c>
      <c r="C425" s="7" t="s">
        <v>628</v>
      </c>
      <c r="D425" s="7" t="s">
        <v>1656</v>
      </c>
      <c r="E425" s="7">
        <v>334</v>
      </c>
      <c r="F425" s="8" t="s">
        <v>410</v>
      </c>
      <c r="G425" s="7" t="s">
        <v>1090</v>
      </c>
      <c r="H425" s="9" t="s">
        <v>344</v>
      </c>
      <c r="I425" s="9" t="s">
        <v>1392</v>
      </c>
      <c r="J425" s="6" t="s">
        <v>344</v>
      </c>
      <c r="K425" s="6" t="s">
        <v>1392</v>
      </c>
      <c r="L425" s="6" t="s">
        <v>1392</v>
      </c>
      <c r="M425" s="6" t="s">
        <v>1392</v>
      </c>
    </row>
    <row r="426" spans="1:13">
      <c r="A426" s="7" t="s">
        <v>629</v>
      </c>
      <c r="B426" s="7" t="s">
        <v>1657</v>
      </c>
      <c r="C426" s="7" t="s">
        <v>629</v>
      </c>
      <c r="D426" s="7" t="s">
        <v>1656</v>
      </c>
      <c r="E426" s="7">
        <v>12</v>
      </c>
      <c r="F426" s="8" t="s">
        <v>343</v>
      </c>
      <c r="G426" s="7" t="s">
        <v>1061</v>
      </c>
      <c r="H426" s="9" t="s">
        <v>345</v>
      </c>
      <c r="I426" s="9" t="s">
        <v>1392</v>
      </c>
      <c r="J426" s="6" t="s">
        <v>345</v>
      </c>
      <c r="K426" s="6" t="s">
        <v>1392</v>
      </c>
      <c r="L426" s="6" t="s">
        <v>1392</v>
      </c>
      <c r="M426" s="6" t="s">
        <v>1392</v>
      </c>
    </row>
    <row r="427" spans="1:13">
      <c r="A427" s="7" t="s">
        <v>630</v>
      </c>
      <c r="B427" s="7" t="s">
        <v>1655</v>
      </c>
      <c r="C427" s="7" t="s">
        <v>630</v>
      </c>
      <c r="D427" s="7" t="s">
        <v>1656</v>
      </c>
      <c r="E427" s="7">
        <v>685</v>
      </c>
      <c r="F427" s="8" t="s">
        <v>545</v>
      </c>
      <c r="G427" s="7" t="s">
        <v>1127</v>
      </c>
      <c r="H427" s="9" t="s">
        <v>1392</v>
      </c>
      <c r="I427" s="9" t="s">
        <v>1392</v>
      </c>
      <c r="J427" s="6" t="s">
        <v>1392</v>
      </c>
      <c r="K427" s="6" t="s">
        <v>1392</v>
      </c>
      <c r="L427" s="6" t="s">
        <v>1392</v>
      </c>
      <c r="M427" s="6" t="s">
        <v>1392</v>
      </c>
    </row>
    <row r="428" spans="1:13">
      <c r="A428" s="7" t="s">
        <v>631</v>
      </c>
      <c r="B428" s="7" t="s">
        <v>1655</v>
      </c>
      <c r="C428" s="7" t="s">
        <v>631</v>
      </c>
      <c r="D428" s="7" t="s">
        <v>1656</v>
      </c>
      <c r="E428" s="7">
        <v>67</v>
      </c>
      <c r="F428" s="8" t="s">
        <v>356</v>
      </c>
      <c r="G428" s="7" t="s">
        <v>1069</v>
      </c>
      <c r="H428" s="9" t="s">
        <v>1392</v>
      </c>
      <c r="I428" s="9" t="s">
        <v>1392</v>
      </c>
      <c r="J428" s="6" t="s">
        <v>1392</v>
      </c>
      <c r="K428" s="6" t="s">
        <v>1392</v>
      </c>
      <c r="L428" s="6" t="s">
        <v>1392</v>
      </c>
      <c r="M428" s="6" t="s">
        <v>1392</v>
      </c>
    </row>
    <row r="429" spans="1:13">
      <c r="A429" s="7" t="s">
        <v>632</v>
      </c>
      <c r="B429" s="7" t="s">
        <v>1657</v>
      </c>
      <c r="C429" s="7" t="s">
        <v>632</v>
      </c>
      <c r="D429" s="7" t="s">
        <v>1656</v>
      </c>
      <c r="E429" s="7">
        <v>839</v>
      </c>
      <c r="F429" s="8" t="s">
        <v>541</v>
      </c>
      <c r="G429" s="7" t="s">
        <v>1126</v>
      </c>
      <c r="H429" s="9" t="s">
        <v>1392</v>
      </c>
      <c r="I429" s="9" t="s">
        <v>1236</v>
      </c>
      <c r="J429" s="6" t="s">
        <v>1236</v>
      </c>
      <c r="K429" s="6" t="s">
        <v>1392</v>
      </c>
      <c r="L429" s="6" t="s">
        <v>1392</v>
      </c>
      <c r="M429" s="6" t="s">
        <v>1392</v>
      </c>
    </row>
    <row r="430" spans="1:13">
      <c r="A430" s="7" t="s">
        <v>633</v>
      </c>
      <c r="B430" s="7" t="s">
        <v>1657</v>
      </c>
      <c r="C430" s="7" t="s">
        <v>633</v>
      </c>
      <c r="D430" s="7" t="s">
        <v>1656</v>
      </c>
      <c r="E430" s="7">
        <v>81</v>
      </c>
      <c r="F430" s="8" t="s">
        <v>361</v>
      </c>
      <c r="G430" s="7" t="s">
        <v>1070</v>
      </c>
      <c r="H430" s="9" t="s">
        <v>350</v>
      </c>
      <c r="I430" s="9" t="s">
        <v>1392</v>
      </c>
      <c r="J430" s="6" t="s">
        <v>350</v>
      </c>
      <c r="K430" s="6" t="s">
        <v>1392</v>
      </c>
      <c r="L430" s="6" t="s">
        <v>1392</v>
      </c>
      <c r="M430" s="6" t="s">
        <v>1392</v>
      </c>
    </row>
    <row r="431" spans="1:13">
      <c r="A431" s="7" t="s">
        <v>1070</v>
      </c>
      <c r="B431" s="10" t="s">
        <v>1491</v>
      </c>
      <c r="C431" s="7" t="s">
        <v>1070</v>
      </c>
      <c r="D431" s="7" t="s">
        <v>1656</v>
      </c>
      <c r="E431" s="7">
        <v>912</v>
      </c>
      <c r="F431" s="11" t="s">
        <v>361</v>
      </c>
      <c r="G431" s="7" t="s">
        <v>1070</v>
      </c>
      <c r="H431" s="9" t="s">
        <v>1392</v>
      </c>
      <c r="I431" s="9" t="s">
        <v>1392</v>
      </c>
      <c r="J431" s="6" t="s">
        <v>1392</v>
      </c>
      <c r="K431" s="6" t="s">
        <v>1392</v>
      </c>
      <c r="L431" s="6" t="s">
        <v>1392</v>
      </c>
      <c r="M431" s="6" t="s">
        <v>1392</v>
      </c>
    </row>
    <row r="432" spans="1:13">
      <c r="A432" s="7" t="s">
        <v>634</v>
      </c>
      <c r="B432" s="7" t="s">
        <v>1657</v>
      </c>
      <c r="C432" s="7" t="s">
        <v>634</v>
      </c>
      <c r="D432" s="7" t="s">
        <v>1656</v>
      </c>
      <c r="E432" s="7">
        <v>351</v>
      </c>
      <c r="F432" s="8" t="s">
        <v>413</v>
      </c>
      <c r="G432" s="7" t="s">
        <v>1091</v>
      </c>
      <c r="H432" s="9" t="s">
        <v>1392</v>
      </c>
      <c r="I432" s="9" t="s">
        <v>1392</v>
      </c>
      <c r="J432" s="6" t="s">
        <v>1392</v>
      </c>
      <c r="K432" s="6" t="s">
        <v>1392</v>
      </c>
      <c r="L432" s="6" t="s">
        <v>1392</v>
      </c>
      <c r="M432" s="6" t="s">
        <v>1392</v>
      </c>
    </row>
    <row r="433" spans="1:13">
      <c r="A433" s="7" t="s">
        <v>635</v>
      </c>
      <c r="B433" s="7" t="s">
        <v>1657</v>
      </c>
      <c r="C433" s="7" t="s">
        <v>635</v>
      </c>
      <c r="D433" s="7" t="s">
        <v>1656</v>
      </c>
      <c r="E433" s="7">
        <v>820</v>
      </c>
      <c r="F433" s="8" t="s">
        <v>349</v>
      </c>
      <c r="G433" s="7" t="s">
        <v>1063</v>
      </c>
      <c r="H433" s="9" t="s">
        <v>1392</v>
      </c>
      <c r="I433" s="9" t="s">
        <v>1392</v>
      </c>
      <c r="J433" s="6" t="s">
        <v>1392</v>
      </c>
      <c r="K433" s="6" t="s">
        <v>1392</v>
      </c>
      <c r="L433" s="6" t="s">
        <v>1392</v>
      </c>
      <c r="M433" s="6" t="s">
        <v>1392</v>
      </c>
    </row>
    <row r="434" spans="1:13">
      <c r="A434" s="7" t="s">
        <v>24</v>
      </c>
      <c r="B434" s="7" t="s">
        <v>1657</v>
      </c>
      <c r="C434" s="7" t="s">
        <v>24</v>
      </c>
      <c r="D434" s="7" t="s">
        <v>1656</v>
      </c>
      <c r="E434" s="7">
        <v>888</v>
      </c>
      <c r="F434" s="8" t="s">
        <v>552</v>
      </c>
      <c r="G434" s="7" t="s">
        <v>1128</v>
      </c>
      <c r="H434" s="9" t="s">
        <v>1392</v>
      </c>
      <c r="I434" s="9" t="s">
        <v>1236</v>
      </c>
      <c r="J434" s="6" t="s">
        <v>1236</v>
      </c>
      <c r="K434" s="6" t="s">
        <v>1392</v>
      </c>
      <c r="L434" s="6" t="s">
        <v>1392</v>
      </c>
      <c r="M434" s="6" t="s">
        <v>1392</v>
      </c>
    </row>
    <row r="435" spans="1:13">
      <c r="A435" s="7" t="s">
        <v>636</v>
      </c>
      <c r="B435" s="10" t="s">
        <v>1657</v>
      </c>
      <c r="C435" s="7" t="s">
        <v>636</v>
      </c>
      <c r="D435" s="7" t="s">
        <v>1656</v>
      </c>
      <c r="E435" s="7">
        <v>144</v>
      </c>
      <c r="F435" s="11" t="s">
        <v>364</v>
      </c>
      <c r="G435" s="7" t="s">
        <v>1072</v>
      </c>
      <c r="H435" s="9" t="s">
        <v>1392</v>
      </c>
      <c r="I435" s="9" t="s">
        <v>1392</v>
      </c>
      <c r="J435" s="6" t="s">
        <v>348</v>
      </c>
      <c r="K435" s="6" t="s">
        <v>1392</v>
      </c>
      <c r="L435" s="6" t="s">
        <v>1392</v>
      </c>
      <c r="M435" s="6" t="s">
        <v>1392</v>
      </c>
    </row>
    <row r="436" spans="1:13">
      <c r="A436" s="7" t="s">
        <v>637</v>
      </c>
      <c r="B436" s="10" t="s">
        <v>1655</v>
      </c>
      <c r="C436" s="7" t="s">
        <v>637</v>
      </c>
      <c r="D436" s="7" t="s">
        <v>1656</v>
      </c>
      <c r="E436" s="7">
        <v>698</v>
      </c>
      <c r="F436" s="11" t="s">
        <v>554</v>
      </c>
      <c r="G436" s="7" t="s">
        <v>1130</v>
      </c>
      <c r="H436" s="9" t="s">
        <v>1392</v>
      </c>
      <c r="I436" s="9" t="s">
        <v>1392</v>
      </c>
      <c r="J436" s="6" t="s">
        <v>1392</v>
      </c>
      <c r="K436" s="6" t="s">
        <v>1392</v>
      </c>
      <c r="L436" s="6" t="s">
        <v>1392</v>
      </c>
      <c r="M436" s="6" t="s">
        <v>1392</v>
      </c>
    </row>
    <row r="437" spans="1:13">
      <c r="A437" s="7" t="s">
        <v>1130</v>
      </c>
      <c r="B437" s="7" t="s">
        <v>1491</v>
      </c>
      <c r="C437" s="7" t="s">
        <v>1130</v>
      </c>
      <c r="D437" s="7" t="s">
        <v>1656</v>
      </c>
      <c r="E437" s="7">
        <v>1064</v>
      </c>
      <c r="F437" s="8" t="s">
        <v>554</v>
      </c>
      <c r="G437" s="7" t="s">
        <v>1130</v>
      </c>
      <c r="H437" s="9" t="s">
        <v>1392</v>
      </c>
      <c r="I437" s="9" t="s">
        <v>1392</v>
      </c>
      <c r="J437" s="6" t="s">
        <v>1392</v>
      </c>
      <c r="K437" s="6" t="s">
        <v>1392</v>
      </c>
      <c r="L437" s="6" t="s">
        <v>1392</v>
      </c>
      <c r="M437" s="6" t="s">
        <v>1392</v>
      </c>
    </row>
    <row r="438" spans="1:13">
      <c r="A438" s="7" t="s">
        <v>14</v>
      </c>
      <c r="B438" s="7" t="s">
        <v>1655</v>
      </c>
      <c r="C438" s="7" t="s">
        <v>14</v>
      </c>
      <c r="D438" s="7" t="s">
        <v>1656</v>
      </c>
      <c r="E438" s="7">
        <v>829</v>
      </c>
      <c r="F438" s="8" t="s">
        <v>383</v>
      </c>
      <c r="G438" s="7" t="s">
        <v>1076</v>
      </c>
      <c r="H438" s="9" t="s">
        <v>1392</v>
      </c>
      <c r="I438" s="9" t="s">
        <v>1236</v>
      </c>
      <c r="J438" s="6" t="s">
        <v>1236</v>
      </c>
      <c r="K438" s="6" t="s">
        <v>1392</v>
      </c>
      <c r="L438" s="6" t="s">
        <v>1392</v>
      </c>
      <c r="M438" s="6" t="s">
        <v>1392</v>
      </c>
    </row>
    <row r="439" spans="1:13">
      <c r="A439" s="7" t="s">
        <v>394</v>
      </c>
      <c r="B439" s="7" t="s">
        <v>1657</v>
      </c>
      <c r="C439" s="7" t="s">
        <v>394</v>
      </c>
      <c r="D439" s="7" t="s">
        <v>1656</v>
      </c>
      <c r="E439" s="7">
        <v>210</v>
      </c>
      <c r="F439" s="8" t="s">
        <v>393</v>
      </c>
      <c r="G439" s="7" t="s">
        <v>1079</v>
      </c>
      <c r="H439" s="9" t="s">
        <v>1392</v>
      </c>
      <c r="I439" s="9" t="s">
        <v>1392</v>
      </c>
      <c r="J439" s="6" t="s">
        <v>1392</v>
      </c>
      <c r="K439" s="6" t="s">
        <v>1392</v>
      </c>
      <c r="L439" s="6" t="s">
        <v>1392</v>
      </c>
      <c r="M439" s="6" t="s">
        <v>1392</v>
      </c>
    </row>
    <row r="440" spans="1:13">
      <c r="A440" s="7" t="s">
        <v>21</v>
      </c>
      <c r="B440" s="7" t="s">
        <v>1657</v>
      </c>
      <c r="C440" s="7" t="s">
        <v>21</v>
      </c>
      <c r="D440" s="7" t="s">
        <v>1656</v>
      </c>
      <c r="E440" s="7">
        <v>883</v>
      </c>
      <c r="F440" s="8" t="s">
        <v>472</v>
      </c>
      <c r="G440" s="7" t="s">
        <v>1108</v>
      </c>
      <c r="H440" s="9" t="s">
        <v>1392</v>
      </c>
      <c r="I440" s="9" t="s">
        <v>1236</v>
      </c>
      <c r="J440" s="6" t="s">
        <v>1236</v>
      </c>
      <c r="K440" s="6" t="s">
        <v>1392</v>
      </c>
      <c r="L440" s="6" t="s">
        <v>1392</v>
      </c>
      <c r="M440" s="6" t="s">
        <v>1392</v>
      </c>
    </row>
    <row r="441" spans="1:13">
      <c r="A441" s="7" t="s">
        <v>638</v>
      </c>
      <c r="B441" s="7" t="s">
        <v>1655</v>
      </c>
      <c r="C441" s="7" t="s">
        <v>638</v>
      </c>
      <c r="D441" s="7" t="s">
        <v>1656</v>
      </c>
      <c r="E441" s="7">
        <v>252</v>
      </c>
      <c r="F441" s="8" t="s">
        <v>403</v>
      </c>
      <c r="G441" s="7" t="s">
        <v>1085</v>
      </c>
      <c r="H441" s="9" t="s">
        <v>1392</v>
      </c>
      <c r="I441" s="9" t="s">
        <v>1392</v>
      </c>
      <c r="J441" s="6" t="s">
        <v>1392</v>
      </c>
      <c r="K441" s="6" t="s">
        <v>1392</v>
      </c>
      <c r="L441" s="6" t="s">
        <v>1392</v>
      </c>
      <c r="M441" s="6" t="s">
        <v>1392</v>
      </c>
    </row>
    <row r="442" spans="1:13">
      <c r="A442" s="7" t="s">
        <v>639</v>
      </c>
      <c r="B442" s="7" t="s">
        <v>1657</v>
      </c>
      <c r="C442" s="7" t="s">
        <v>639</v>
      </c>
      <c r="D442" s="7" t="s">
        <v>1656</v>
      </c>
      <c r="E442" s="7">
        <v>139</v>
      </c>
      <c r="F442" s="8" t="s">
        <v>364</v>
      </c>
      <c r="G442" s="7" t="s">
        <v>1072</v>
      </c>
      <c r="H442" s="9" t="s">
        <v>1392</v>
      </c>
      <c r="I442" s="9" t="s">
        <v>1392</v>
      </c>
      <c r="J442" s="6" t="s">
        <v>1392</v>
      </c>
      <c r="K442" s="6" t="s">
        <v>1392</v>
      </c>
      <c r="L442" s="6" t="s">
        <v>1392</v>
      </c>
      <c r="M442" s="6" t="s">
        <v>1392</v>
      </c>
    </row>
    <row r="443" spans="1:13">
      <c r="A443" s="7" t="s">
        <v>640</v>
      </c>
      <c r="B443" s="10" t="s">
        <v>1655</v>
      </c>
      <c r="C443" s="7" t="s">
        <v>640</v>
      </c>
      <c r="D443" s="7" t="s">
        <v>1656</v>
      </c>
      <c r="E443" s="7">
        <v>113</v>
      </c>
      <c r="F443" s="11" t="s">
        <v>364</v>
      </c>
      <c r="G443" s="7" t="s">
        <v>1072</v>
      </c>
      <c r="H443" s="9" t="s">
        <v>1392</v>
      </c>
      <c r="I443" s="9" t="s">
        <v>1392</v>
      </c>
      <c r="J443" s="6" t="s">
        <v>1392</v>
      </c>
      <c r="K443" s="6" t="s">
        <v>1392</v>
      </c>
      <c r="L443" s="6" t="s">
        <v>1392</v>
      </c>
      <c r="M443" s="6" t="s">
        <v>1392</v>
      </c>
    </row>
    <row r="444" spans="1:13">
      <c r="A444" s="7" t="s">
        <v>641</v>
      </c>
      <c r="B444" s="7" t="s">
        <v>1655</v>
      </c>
      <c r="C444" s="7" t="s">
        <v>641</v>
      </c>
      <c r="D444" s="7" t="s">
        <v>1656</v>
      </c>
      <c r="E444" s="7">
        <v>607</v>
      </c>
      <c r="F444" s="8" t="s">
        <v>515</v>
      </c>
      <c r="G444" s="7" t="s">
        <v>1121</v>
      </c>
      <c r="H444" s="9" t="s">
        <v>1392</v>
      </c>
      <c r="I444" s="9" t="s">
        <v>1392</v>
      </c>
      <c r="J444" s="6" t="s">
        <v>1392</v>
      </c>
      <c r="K444" s="6" t="s">
        <v>1392</v>
      </c>
      <c r="L444" s="6" t="s">
        <v>1392</v>
      </c>
      <c r="M444" s="6" t="s">
        <v>1392</v>
      </c>
    </row>
    <row r="445" spans="1:13">
      <c r="A445" s="7" t="s">
        <v>1637</v>
      </c>
      <c r="B445" s="10" t="s">
        <v>1660</v>
      </c>
      <c r="C445" s="7" t="s">
        <v>334</v>
      </c>
      <c r="D445" s="7" t="s">
        <v>1656</v>
      </c>
      <c r="E445" s="7">
        <v>667</v>
      </c>
      <c r="F445" s="11" t="s">
        <v>1392</v>
      </c>
      <c r="G445" s="7" t="s">
        <v>1392</v>
      </c>
      <c r="H445" s="9" t="s">
        <v>1392</v>
      </c>
      <c r="I445" s="9" t="s">
        <v>1392</v>
      </c>
      <c r="J445" s="6" t="s">
        <v>1392</v>
      </c>
      <c r="K445" s="6" t="s">
        <v>1392</v>
      </c>
      <c r="L445" s="6" t="s">
        <v>1392</v>
      </c>
      <c r="M445" s="6" t="s">
        <v>1392</v>
      </c>
    </row>
    <row r="446" spans="1:13">
      <c r="A446" s="7" t="s">
        <v>642</v>
      </c>
      <c r="B446" s="7" t="s">
        <v>1657</v>
      </c>
      <c r="C446" s="7" t="s">
        <v>642</v>
      </c>
      <c r="D446" s="7" t="s">
        <v>1656</v>
      </c>
      <c r="E446" s="7">
        <v>268</v>
      </c>
      <c r="F446" s="8" t="s">
        <v>403</v>
      </c>
      <c r="G446" s="7" t="s">
        <v>1085</v>
      </c>
      <c r="H446" s="9" t="s">
        <v>1392</v>
      </c>
      <c r="I446" s="9" t="s">
        <v>1392</v>
      </c>
      <c r="J446" s="6" t="s">
        <v>1392</v>
      </c>
      <c r="K446" s="6" t="s">
        <v>1392</v>
      </c>
      <c r="L446" s="6" t="s">
        <v>1392</v>
      </c>
      <c r="M446" s="6" t="s">
        <v>1392</v>
      </c>
    </row>
    <row r="447" spans="1:13">
      <c r="A447" s="7" t="s">
        <v>643</v>
      </c>
      <c r="B447" s="10" t="s">
        <v>1655</v>
      </c>
      <c r="C447" s="7" t="s">
        <v>643</v>
      </c>
      <c r="D447" s="7" t="s">
        <v>1656</v>
      </c>
      <c r="E447" s="7">
        <v>90</v>
      </c>
      <c r="F447" s="11" t="s">
        <v>364</v>
      </c>
      <c r="G447" s="7" t="s">
        <v>1072</v>
      </c>
      <c r="H447" s="9" t="s">
        <v>344</v>
      </c>
      <c r="I447" s="9" t="s">
        <v>1392</v>
      </c>
      <c r="J447" s="6" t="s">
        <v>344</v>
      </c>
      <c r="K447" s="6" t="s">
        <v>1392</v>
      </c>
      <c r="L447" s="6" t="s">
        <v>1392</v>
      </c>
      <c r="M447" s="6" t="s">
        <v>1392</v>
      </c>
    </row>
    <row r="448" spans="1:13">
      <c r="A448" s="7" t="s">
        <v>644</v>
      </c>
      <c r="B448" s="7" t="s">
        <v>1657</v>
      </c>
      <c r="C448" s="7" t="s">
        <v>644</v>
      </c>
      <c r="D448" s="7" t="s">
        <v>1656</v>
      </c>
      <c r="E448" s="7">
        <v>708</v>
      </c>
      <c r="F448" s="8" t="s">
        <v>557</v>
      </c>
      <c r="G448" s="7" t="s">
        <v>1132</v>
      </c>
      <c r="H448" s="9" t="s">
        <v>1392</v>
      </c>
      <c r="I448" s="9" t="s">
        <v>1392</v>
      </c>
      <c r="J448" s="6" t="s">
        <v>1392</v>
      </c>
      <c r="K448" s="6" t="s">
        <v>1392</v>
      </c>
      <c r="L448" s="6" t="s">
        <v>1392</v>
      </c>
      <c r="M448" s="6" t="s">
        <v>1392</v>
      </c>
    </row>
    <row r="449" spans="1:13">
      <c r="A449" s="7" t="s">
        <v>645</v>
      </c>
      <c r="B449" s="10" t="s">
        <v>1655</v>
      </c>
      <c r="C449" s="7" t="s">
        <v>645</v>
      </c>
      <c r="D449" s="7" t="s">
        <v>1656</v>
      </c>
      <c r="E449" s="7">
        <v>56</v>
      </c>
      <c r="F449" s="11" t="s">
        <v>355</v>
      </c>
      <c r="G449" s="7" t="s">
        <v>1068</v>
      </c>
      <c r="H449" s="9" t="s">
        <v>1392</v>
      </c>
      <c r="I449" s="9" t="s">
        <v>1392</v>
      </c>
      <c r="J449" s="6" t="s">
        <v>1392</v>
      </c>
      <c r="K449" s="6" t="s">
        <v>1392</v>
      </c>
      <c r="L449" s="6" t="s">
        <v>1392</v>
      </c>
      <c r="M449" s="6" t="s">
        <v>1392</v>
      </c>
    </row>
    <row r="450" spans="1:13">
      <c r="A450" s="7" t="s">
        <v>1157</v>
      </c>
      <c r="B450" s="7" t="s">
        <v>1655</v>
      </c>
      <c r="C450" s="7" t="s">
        <v>1157</v>
      </c>
      <c r="D450" s="7" t="s">
        <v>1656</v>
      </c>
      <c r="E450" s="7">
        <v>437</v>
      </c>
      <c r="F450" s="8" t="s">
        <v>441</v>
      </c>
      <c r="G450" s="7" t="s">
        <v>1102</v>
      </c>
      <c r="H450" s="9" t="s">
        <v>1392</v>
      </c>
      <c r="I450" s="9" t="s">
        <v>1392</v>
      </c>
      <c r="J450" s="6" t="s">
        <v>1392</v>
      </c>
      <c r="K450" s="6" t="s">
        <v>1556</v>
      </c>
      <c r="L450" s="6" t="s">
        <v>1565</v>
      </c>
      <c r="M450" s="6" t="s">
        <v>1564</v>
      </c>
    </row>
    <row r="451" spans="1:13">
      <c r="A451" s="7" t="s">
        <v>646</v>
      </c>
      <c r="B451" s="7" t="s">
        <v>1657</v>
      </c>
      <c r="C451" s="7" t="s">
        <v>646</v>
      </c>
      <c r="D451" s="7" t="s">
        <v>1656</v>
      </c>
      <c r="E451" s="7">
        <v>133</v>
      </c>
      <c r="F451" s="8" t="s">
        <v>364</v>
      </c>
      <c r="G451" s="7" t="s">
        <v>1072</v>
      </c>
      <c r="H451" s="9" t="s">
        <v>1392</v>
      </c>
      <c r="I451" s="9" t="s">
        <v>1392</v>
      </c>
      <c r="J451" s="6" t="s">
        <v>1392</v>
      </c>
      <c r="K451" s="6" t="s">
        <v>1392</v>
      </c>
      <c r="L451" s="6" t="s">
        <v>1392</v>
      </c>
      <c r="M451" s="6" t="s">
        <v>1392</v>
      </c>
    </row>
    <row r="452" spans="1:13">
      <c r="A452" s="7" t="s">
        <v>647</v>
      </c>
      <c r="B452" s="7" t="s">
        <v>1655</v>
      </c>
      <c r="C452" s="7" t="s">
        <v>647</v>
      </c>
      <c r="D452" s="7" t="s">
        <v>1656</v>
      </c>
      <c r="E452" s="7">
        <v>76</v>
      </c>
      <c r="F452" s="8" t="s">
        <v>356</v>
      </c>
      <c r="G452" s="7" t="s">
        <v>1069</v>
      </c>
      <c r="H452" s="9" t="s">
        <v>1392</v>
      </c>
      <c r="I452" s="9" t="s">
        <v>1392</v>
      </c>
      <c r="J452" s="6" t="s">
        <v>1392</v>
      </c>
      <c r="K452" s="6" t="s">
        <v>1556</v>
      </c>
      <c r="L452" s="6" t="s">
        <v>1557</v>
      </c>
      <c r="M452" s="6" t="s">
        <v>1555</v>
      </c>
    </row>
    <row r="453" spans="1:13">
      <c r="A453" s="7" t="s">
        <v>648</v>
      </c>
      <c r="B453" s="7" t="s">
        <v>1655</v>
      </c>
      <c r="C453" s="7" t="s">
        <v>648</v>
      </c>
      <c r="D453" s="7" t="s">
        <v>1656</v>
      </c>
      <c r="E453" s="7">
        <v>596</v>
      </c>
      <c r="F453" s="8" t="s">
        <v>506</v>
      </c>
      <c r="G453" s="7" t="s">
        <v>1117</v>
      </c>
      <c r="H453" s="9" t="s">
        <v>1392</v>
      </c>
      <c r="I453" s="9" t="s">
        <v>1392</v>
      </c>
      <c r="J453" s="6" t="s">
        <v>1392</v>
      </c>
      <c r="K453" s="6" t="s">
        <v>1553</v>
      </c>
      <c r="L453" s="6" t="s">
        <v>1563</v>
      </c>
      <c r="M453" s="6" t="s">
        <v>1564</v>
      </c>
    </row>
    <row r="454" spans="1:13">
      <c r="A454" s="7" t="s">
        <v>650</v>
      </c>
      <c r="B454" s="7" t="s">
        <v>1655</v>
      </c>
      <c r="C454" s="7" t="s">
        <v>650</v>
      </c>
      <c r="D454" s="7" t="s">
        <v>1656</v>
      </c>
      <c r="E454" s="7">
        <v>462</v>
      </c>
      <c r="F454" s="8" t="s">
        <v>462</v>
      </c>
      <c r="G454" s="7" t="s">
        <v>1105</v>
      </c>
      <c r="H454" s="9" t="s">
        <v>1392</v>
      </c>
      <c r="I454" s="9" t="s">
        <v>1392</v>
      </c>
      <c r="J454" s="6" t="s">
        <v>1392</v>
      </c>
      <c r="K454" s="6" t="s">
        <v>1392</v>
      </c>
      <c r="L454" s="6" t="s">
        <v>1392</v>
      </c>
      <c r="M454" s="6" t="s">
        <v>1392</v>
      </c>
    </row>
    <row r="455" spans="1:13">
      <c r="A455" s="7" t="s">
        <v>651</v>
      </c>
      <c r="B455" s="7" t="s">
        <v>1657</v>
      </c>
      <c r="C455" s="7" t="s">
        <v>651</v>
      </c>
      <c r="D455" s="7" t="s">
        <v>1656</v>
      </c>
      <c r="E455" s="7">
        <v>292</v>
      </c>
      <c r="F455" s="8" t="s">
        <v>403</v>
      </c>
      <c r="G455" s="7" t="s">
        <v>1085</v>
      </c>
      <c r="H455" s="9" t="s">
        <v>1392</v>
      </c>
      <c r="I455" s="9" t="s">
        <v>1392</v>
      </c>
      <c r="J455" s="6" t="s">
        <v>1392</v>
      </c>
      <c r="K455" s="6" t="s">
        <v>1392</v>
      </c>
      <c r="L455" s="6" t="s">
        <v>1392</v>
      </c>
      <c r="M455" s="6" t="s">
        <v>1392</v>
      </c>
    </row>
    <row r="456" spans="1:13">
      <c r="A456" s="7" t="s">
        <v>136</v>
      </c>
      <c r="B456" s="7" t="s">
        <v>1491</v>
      </c>
      <c r="C456" s="7" t="s">
        <v>136</v>
      </c>
      <c r="D456" s="7" t="s">
        <v>1656</v>
      </c>
      <c r="E456" s="7">
        <v>991</v>
      </c>
      <c r="F456" s="8" t="s">
        <v>137</v>
      </c>
      <c r="G456" s="7" t="s">
        <v>136</v>
      </c>
      <c r="H456" s="9" t="s">
        <v>1392</v>
      </c>
      <c r="I456" s="9" t="s">
        <v>1392</v>
      </c>
      <c r="J456" s="6" t="s">
        <v>1392</v>
      </c>
      <c r="K456" s="6" t="s">
        <v>1392</v>
      </c>
      <c r="L456" s="6" t="s">
        <v>1392</v>
      </c>
      <c r="M456" s="6" t="s">
        <v>1392</v>
      </c>
    </row>
    <row r="457" spans="1:13">
      <c r="A457" s="7" t="s">
        <v>652</v>
      </c>
      <c r="B457" s="7" t="s">
        <v>1657</v>
      </c>
      <c r="C457" s="7" t="s">
        <v>652</v>
      </c>
      <c r="D457" s="7" t="s">
        <v>1656</v>
      </c>
      <c r="E457" s="7">
        <v>750</v>
      </c>
      <c r="F457" s="8" t="s">
        <v>545</v>
      </c>
      <c r="G457" s="7" t="s">
        <v>1127</v>
      </c>
      <c r="H457" s="9" t="s">
        <v>1392</v>
      </c>
      <c r="I457" s="9" t="s">
        <v>1392</v>
      </c>
      <c r="J457" s="6" t="s">
        <v>1392</v>
      </c>
      <c r="K457" s="6" t="s">
        <v>1392</v>
      </c>
      <c r="L457" s="6" t="s">
        <v>1392</v>
      </c>
      <c r="M457" s="6" t="s">
        <v>1392</v>
      </c>
    </row>
    <row r="458" spans="1:13">
      <c r="A458" s="7" t="s">
        <v>653</v>
      </c>
      <c r="B458" s="7" t="s">
        <v>1657</v>
      </c>
      <c r="C458" s="7" t="s">
        <v>653</v>
      </c>
      <c r="D458" s="7" t="s">
        <v>1656</v>
      </c>
      <c r="E458" s="7">
        <v>330</v>
      </c>
      <c r="F458" s="8" t="s">
        <v>410</v>
      </c>
      <c r="G458" s="7" t="s">
        <v>1090</v>
      </c>
      <c r="H458" s="9" t="s">
        <v>1392</v>
      </c>
      <c r="I458" s="9" t="s">
        <v>1392</v>
      </c>
      <c r="J458" s="6" t="s">
        <v>1392</v>
      </c>
      <c r="K458" s="6" t="s">
        <v>1392</v>
      </c>
      <c r="L458" s="6" t="s">
        <v>1392</v>
      </c>
      <c r="M458" s="6" t="s">
        <v>1392</v>
      </c>
    </row>
    <row r="459" spans="1:13">
      <c r="A459" s="7" t="s">
        <v>654</v>
      </c>
      <c r="B459" s="7" t="s">
        <v>1657</v>
      </c>
      <c r="C459" s="7" t="s">
        <v>654</v>
      </c>
      <c r="D459" s="7" t="s">
        <v>1656</v>
      </c>
      <c r="E459" s="7">
        <v>735</v>
      </c>
      <c r="F459" s="8" t="s">
        <v>491</v>
      </c>
      <c r="G459" s="7" t="s">
        <v>1114</v>
      </c>
      <c r="H459" s="9" t="s">
        <v>1392</v>
      </c>
      <c r="I459" s="9" t="s">
        <v>1392</v>
      </c>
      <c r="J459" s="6" t="s">
        <v>1392</v>
      </c>
      <c r="K459" s="6" t="s">
        <v>1392</v>
      </c>
      <c r="L459" s="6" t="s">
        <v>1392</v>
      </c>
      <c r="M459" s="6" t="s">
        <v>1392</v>
      </c>
    </row>
    <row r="460" spans="1:13">
      <c r="A460" s="7" t="s">
        <v>655</v>
      </c>
      <c r="B460" s="7" t="s">
        <v>1655</v>
      </c>
      <c r="C460" s="7" t="s">
        <v>655</v>
      </c>
      <c r="D460" s="7" t="s">
        <v>1656</v>
      </c>
      <c r="E460" s="7">
        <v>38</v>
      </c>
      <c r="F460" s="8" t="s">
        <v>349</v>
      </c>
      <c r="G460" s="7" t="s">
        <v>1063</v>
      </c>
      <c r="H460" s="9" t="s">
        <v>1392</v>
      </c>
      <c r="I460" s="9" t="s">
        <v>1392</v>
      </c>
      <c r="J460" s="6" t="s">
        <v>1392</v>
      </c>
      <c r="K460" s="6" t="s">
        <v>1392</v>
      </c>
      <c r="L460" s="6" t="s">
        <v>1392</v>
      </c>
      <c r="M460" s="6" t="s">
        <v>1392</v>
      </c>
    </row>
    <row r="461" spans="1:13">
      <c r="A461" s="7" t="s">
        <v>404</v>
      </c>
      <c r="B461" s="7" t="s">
        <v>1658</v>
      </c>
      <c r="C461" s="7" t="s">
        <v>404</v>
      </c>
      <c r="D461" s="7" t="s">
        <v>1656</v>
      </c>
      <c r="E461" s="7">
        <v>278</v>
      </c>
      <c r="F461" s="8" t="s">
        <v>403</v>
      </c>
      <c r="G461" s="7" t="s">
        <v>1085</v>
      </c>
      <c r="H461" s="9" t="s">
        <v>1392</v>
      </c>
      <c r="I461" s="9" t="s">
        <v>1392</v>
      </c>
      <c r="J461" s="6" t="s">
        <v>1392</v>
      </c>
      <c r="K461" s="6" t="s">
        <v>1392</v>
      </c>
      <c r="L461" s="6" t="s">
        <v>1392</v>
      </c>
      <c r="M461" s="6" t="s">
        <v>1392</v>
      </c>
    </row>
    <row r="462" spans="1:13">
      <c r="A462" s="7" t="s">
        <v>649</v>
      </c>
      <c r="B462" s="10" t="s">
        <v>1657</v>
      </c>
      <c r="C462" s="7" t="s">
        <v>649</v>
      </c>
      <c r="D462" s="7" t="s">
        <v>1656</v>
      </c>
      <c r="E462" s="7">
        <v>754</v>
      </c>
      <c r="F462" s="11" t="s">
        <v>8</v>
      </c>
      <c r="G462" s="7" t="s">
        <v>9</v>
      </c>
      <c r="H462" s="9" t="s">
        <v>1392</v>
      </c>
      <c r="I462" s="9" t="s">
        <v>1236</v>
      </c>
      <c r="J462" s="6" t="s">
        <v>1236</v>
      </c>
      <c r="K462" s="6" t="s">
        <v>1392</v>
      </c>
      <c r="L462" s="6" t="s">
        <v>1392</v>
      </c>
      <c r="M462" s="6" t="s">
        <v>1392</v>
      </c>
    </row>
    <row r="463" spans="1:13">
      <c r="A463" s="7" t="s">
        <v>387</v>
      </c>
      <c r="B463" s="7" t="s">
        <v>1658</v>
      </c>
      <c r="C463" s="7" t="s">
        <v>387</v>
      </c>
      <c r="D463" s="7" t="s">
        <v>1656</v>
      </c>
      <c r="E463" s="7">
        <v>192</v>
      </c>
      <c r="F463" s="8" t="s">
        <v>383</v>
      </c>
      <c r="G463" s="7" t="s">
        <v>1076</v>
      </c>
      <c r="H463" s="9" t="s">
        <v>360</v>
      </c>
      <c r="I463" s="9" t="s">
        <v>1392</v>
      </c>
      <c r="J463" s="6" t="s">
        <v>360</v>
      </c>
      <c r="K463" s="6" t="s">
        <v>1392</v>
      </c>
      <c r="L463" s="6" t="s">
        <v>1392</v>
      </c>
      <c r="M463" s="6" t="s">
        <v>1392</v>
      </c>
    </row>
    <row r="464" spans="1:13">
      <c r="A464" s="7" t="s">
        <v>656</v>
      </c>
      <c r="B464" s="7" t="s">
        <v>1657</v>
      </c>
      <c r="C464" s="7" t="s">
        <v>656</v>
      </c>
      <c r="D464" s="7" t="s">
        <v>1656</v>
      </c>
      <c r="E464" s="7">
        <v>284</v>
      </c>
      <c r="F464" s="8" t="s">
        <v>403</v>
      </c>
      <c r="G464" s="7" t="s">
        <v>1085</v>
      </c>
      <c r="H464" s="9" t="s">
        <v>345</v>
      </c>
      <c r="I464" s="9" t="s">
        <v>1392</v>
      </c>
      <c r="J464" s="6" t="s">
        <v>345</v>
      </c>
      <c r="K464" s="6" t="s">
        <v>1392</v>
      </c>
      <c r="L464" s="6" t="s">
        <v>1392</v>
      </c>
      <c r="M464" s="6" t="s">
        <v>1392</v>
      </c>
    </row>
    <row r="465" spans="1:13">
      <c r="A465" s="7" t="s">
        <v>657</v>
      </c>
      <c r="B465" s="7" t="s">
        <v>1655</v>
      </c>
      <c r="C465" s="7" t="s">
        <v>657</v>
      </c>
      <c r="D465" s="7" t="s">
        <v>1656</v>
      </c>
      <c r="E465" s="7">
        <v>623</v>
      </c>
      <c r="F465" s="8" t="s">
        <v>527</v>
      </c>
      <c r="G465" s="7" t="s">
        <v>1122</v>
      </c>
      <c r="H465" s="9" t="s">
        <v>1392</v>
      </c>
      <c r="I465" s="9" t="s">
        <v>1392</v>
      </c>
      <c r="J465" s="6" t="s">
        <v>1392</v>
      </c>
      <c r="K465" s="6" t="s">
        <v>1392</v>
      </c>
      <c r="L465" s="6" t="s">
        <v>1392</v>
      </c>
      <c r="M465" s="6" t="s">
        <v>1392</v>
      </c>
    </row>
    <row r="466" spans="1:13">
      <c r="A466" s="7" t="s">
        <v>1122</v>
      </c>
      <c r="B466" s="10" t="s">
        <v>1491</v>
      </c>
      <c r="C466" s="7" t="s">
        <v>1122</v>
      </c>
      <c r="D466" s="7" t="s">
        <v>1656</v>
      </c>
      <c r="E466" s="7">
        <v>1051</v>
      </c>
      <c r="F466" s="11" t="s">
        <v>527</v>
      </c>
      <c r="G466" s="7" t="s">
        <v>1122</v>
      </c>
      <c r="H466" s="9" t="s">
        <v>1392</v>
      </c>
      <c r="I466" s="9" t="s">
        <v>1392</v>
      </c>
      <c r="J466" s="6" t="s">
        <v>1392</v>
      </c>
      <c r="K466" s="6" t="s">
        <v>1392</v>
      </c>
      <c r="L466" s="6" t="s">
        <v>1392</v>
      </c>
      <c r="M466" s="6" t="s">
        <v>1392</v>
      </c>
    </row>
    <row r="467" spans="1:13">
      <c r="A467" s="7" t="s">
        <v>658</v>
      </c>
      <c r="B467" s="7" t="s">
        <v>1655</v>
      </c>
      <c r="C467" s="7" t="s">
        <v>658</v>
      </c>
      <c r="D467" s="7" t="s">
        <v>1656</v>
      </c>
      <c r="E467" s="7">
        <v>826</v>
      </c>
      <c r="F467" s="8" t="s">
        <v>383</v>
      </c>
      <c r="G467" s="7" t="s">
        <v>1076</v>
      </c>
      <c r="H467" s="9" t="s">
        <v>1392</v>
      </c>
      <c r="I467" s="9" t="s">
        <v>1236</v>
      </c>
      <c r="J467" s="6" t="s">
        <v>1236</v>
      </c>
      <c r="K467" s="6" t="s">
        <v>1392</v>
      </c>
      <c r="L467" s="6" t="s">
        <v>1392</v>
      </c>
      <c r="M467" s="6" t="s">
        <v>1392</v>
      </c>
    </row>
    <row r="468" spans="1:13">
      <c r="A468" s="7" t="s">
        <v>659</v>
      </c>
      <c r="B468" s="7" t="s">
        <v>1655</v>
      </c>
      <c r="C468" s="7" t="s">
        <v>659</v>
      </c>
      <c r="D468" s="7" t="s">
        <v>1656</v>
      </c>
      <c r="E468" s="7">
        <v>641</v>
      </c>
      <c r="F468" s="8" t="s">
        <v>541</v>
      </c>
      <c r="G468" s="7" t="s">
        <v>1126</v>
      </c>
      <c r="H468" s="9" t="s">
        <v>344</v>
      </c>
      <c r="I468" s="9" t="s">
        <v>1392</v>
      </c>
      <c r="J468" s="6" t="s">
        <v>344</v>
      </c>
      <c r="K468" s="6" t="s">
        <v>1392</v>
      </c>
      <c r="L468" s="6" t="s">
        <v>1392</v>
      </c>
      <c r="M468" s="6" t="s">
        <v>1392</v>
      </c>
    </row>
    <row r="469" spans="1:13">
      <c r="A469" s="7" t="s">
        <v>660</v>
      </c>
      <c r="B469" s="7" t="s">
        <v>1657</v>
      </c>
      <c r="C469" s="7" t="s">
        <v>660</v>
      </c>
      <c r="D469" s="7" t="s">
        <v>1656</v>
      </c>
      <c r="E469" s="7">
        <v>132</v>
      </c>
      <c r="F469" s="8" t="s">
        <v>364</v>
      </c>
      <c r="G469" s="7" t="s">
        <v>1072</v>
      </c>
      <c r="H469" s="9" t="s">
        <v>1392</v>
      </c>
      <c r="I469" s="9" t="s">
        <v>1392</v>
      </c>
      <c r="J469" s="6" t="s">
        <v>1392</v>
      </c>
      <c r="K469" s="6" t="s">
        <v>1392</v>
      </c>
      <c r="L469" s="6" t="s">
        <v>1392</v>
      </c>
      <c r="M469" s="6" t="s">
        <v>1392</v>
      </c>
    </row>
    <row r="470" spans="1:13">
      <c r="A470" s="7" t="s">
        <v>661</v>
      </c>
      <c r="B470" s="7" t="s">
        <v>1655</v>
      </c>
      <c r="C470" s="7" t="s">
        <v>661</v>
      </c>
      <c r="D470" s="7" t="s">
        <v>1656</v>
      </c>
      <c r="E470" s="7">
        <v>226</v>
      </c>
      <c r="F470" s="8" t="s">
        <v>400</v>
      </c>
      <c r="G470" s="7" t="s">
        <v>1084</v>
      </c>
      <c r="H470" s="9" t="s">
        <v>1392</v>
      </c>
      <c r="I470" s="9" t="s">
        <v>1392</v>
      </c>
      <c r="J470" s="6" t="s">
        <v>1392</v>
      </c>
      <c r="K470" s="6" t="s">
        <v>1392</v>
      </c>
      <c r="L470" s="6" t="s">
        <v>1392</v>
      </c>
      <c r="M470" s="6" t="s">
        <v>1392</v>
      </c>
    </row>
    <row r="471" spans="1:13">
      <c r="A471" s="7" t="s">
        <v>662</v>
      </c>
      <c r="B471" s="7" t="s">
        <v>1657</v>
      </c>
      <c r="C471" s="7" t="s">
        <v>662</v>
      </c>
      <c r="D471" s="7" t="s">
        <v>1656</v>
      </c>
      <c r="E471" s="7">
        <v>810</v>
      </c>
      <c r="F471" s="8" t="s">
        <v>506</v>
      </c>
      <c r="G471" s="7" t="s">
        <v>1117</v>
      </c>
      <c r="H471" s="9" t="s">
        <v>1392</v>
      </c>
      <c r="I471" s="9" t="s">
        <v>1392</v>
      </c>
      <c r="J471" s="6" t="s">
        <v>1392</v>
      </c>
      <c r="K471" s="6" t="s">
        <v>1392</v>
      </c>
      <c r="L471" s="6" t="s">
        <v>1392</v>
      </c>
      <c r="M471" s="6" t="s">
        <v>1392</v>
      </c>
    </row>
    <row r="472" spans="1:13">
      <c r="A472" s="7" t="s">
        <v>663</v>
      </c>
      <c r="B472" s="7" t="s">
        <v>1655</v>
      </c>
      <c r="C472" s="7" t="s">
        <v>663</v>
      </c>
      <c r="D472" s="7" t="s">
        <v>1656</v>
      </c>
      <c r="E472" s="7">
        <v>178</v>
      </c>
      <c r="F472" s="8" t="s">
        <v>377</v>
      </c>
      <c r="G472" s="7" t="s">
        <v>1074</v>
      </c>
      <c r="H472" s="9" t="s">
        <v>1392</v>
      </c>
      <c r="I472" s="9" t="s">
        <v>1392</v>
      </c>
      <c r="J472" s="6" t="s">
        <v>1392</v>
      </c>
      <c r="K472" s="6" t="s">
        <v>1392</v>
      </c>
      <c r="L472" s="6" t="s">
        <v>1392</v>
      </c>
      <c r="M472" s="6" t="s">
        <v>1392</v>
      </c>
    </row>
    <row r="473" spans="1:13">
      <c r="A473" s="7" t="s">
        <v>170</v>
      </c>
      <c r="B473" s="7" t="s">
        <v>1491</v>
      </c>
      <c r="C473" s="7" t="s">
        <v>170</v>
      </c>
      <c r="D473" s="7" t="s">
        <v>1656</v>
      </c>
      <c r="E473" s="7">
        <v>1010</v>
      </c>
      <c r="F473" s="8" t="s">
        <v>171</v>
      </c>
      <c r="G473" s="7" t="s">
        <v>170</v>
      </c>
      <c r="H473" s="9" t="s">
        <v>1392</v>
      </c>
      <c r="I473" s="9" t="s">
        <v>1392</v>
      </c>
      <c r="J473" s="6" t="s">
        <v>1392</v>
      </c>
      <c r="K473" s="6" t="s">
        <v>1392</v>
      </c>
      <c r="L473" s="6" t="s">
        <v>1392</v>
      </c>
      <c r="M473" s="6" t="s">
        <v>1392</v>
      </c>
    </row>
    <row r="474" spans="1:13">
      <c r="A474" s="7" t="s">
        <v>496</v>
      </c>
      <c r="B474" s="10" t="s">
        <v>1658</v>
      </c>
      <c r="C474" s="7" t="s">
        <v>496</v>
      </c>
      <c r="D474" s="7" t="s">
        <v>1656</v>
      </c>
      <c r="E474" s="7">
        <v>538</v>
      </c>
      <c r="F474" s="11" t="s">
        <v>491</v>
      </c>
      <c r="G474" s="7" t="s">
        <v>1114</v>
      </c>
      <c r="H474" s="9" t="s">
        <v>348</v>
      </c>
      <c r="I474" s="9" t="s">
        <v>1392</v>
      </c>
      <c r="J474" s="6" t="s">
        <v>348</v>
      </c>
      <c r="K474" s="6" t="s">
        <v>1392</v>
      </c>
      <c r="L474" s="6" t="s">
        <v>1392</v>
      </c>
      <c r="M474" s="6" t="s">
        <v>1392</v>
      </c>
    </row>
    <row r="475" spans="1:13">
      <c r="A475" s="7" t="s">
        <v>664</v>
      </c>
      <c r="B475" s="7" t="s">
        <v>1657</v>
      </c>
      <c r="C475" s="7" t="s">
        <v>664</v>
      </c>
      <c r="D475" s="7" t="s">
        <v>1656</v>
      </c>
      <c r="E475" s="7">
        <v>742</v>
      </c>
      <c r="F475" s="8" t="s">
        <v>500</v>
      </c>
      <c r="G475" s="7" t="s">
        <v>1116</v>
      </c>
      <c r="H475" s="9" t="s">
        <v>1392</v>
      </c>
      <c r="I475" s="9" t="s">
        <v>1392</v>
      </c>
      <c r="J475" s="6" t="s">
        <v>1392</v>
      </c>
      <c r="K475" s="6" t="s">
        <v>1392</v>
      </c>
      <c r="L475" s="6" t="s">
        <v>1392</v>
      </c>
      <c r="M475" s="6" t="s">
        <v>1392</v>
      </c>
    </row>
    <row r="476" spans="1:13">
      <c r="A476" s="7" t="s">
        <v>665</v>
      </c>
      <c r="B476" s="7" t="s">
        <v>1655</v>
      </c>
      <c r="C476" s="7" t="s">
        <v>665</v>
      </c>
      <c r="D476" s="7" t="s">
        <v>1656</v>
      </c>
      <c r="E476" s="7">
        <v>386</v>
      </c>
      <c r="F476" s="8" t="s">
        <v>422</v>
      </c>
      <c r="G476" s="7" t="s">
        <v>1095</v>
      </c>
      <c r="H476" s="9" t="s">
        <v>1392</v>
      </c>
      <c r="I476" s="9" t="s">
        <v>1392</v>
      </c>
      <c r="J476" s="6" t="s">
        <v>1392</v>
      </c>
      <c r="K476" s="6" t="s">
        <v>1392</v>
      </c>
      <c r="L476" s="6" t="s">
        <v>1392</v>
      </c>
      <c r="M476" s="6" t="s">
        <v>1392</v>
      </c>
    </row>
    <row r="477" spans="1:13">
      <c r="A477" s="7" t="s">
        <v>176</v>
      </c>
      <c r="B477" s="7" t="s">
        <v>1491</v>
      </c>
      <c r="C477" s="7" t="s">
        <v>176</v>
      </c>
      <c r="D477" s="7" t="s">
        <v>1656</v>
      </c>
      <c r="E477" s="7">
        <v>1018</v>
      </c>
      <c r="F477" s="8" t="s">
        <v>177</v>
      </c>
      <c r="G477" s="7" t="s">
        <v>176</v>
      </c>
      <c r="H477" s="9" t="s">
        <v>1392</v>
      </c>
      <c r="I477" s="9" t="s">
        <v>1392</v>
      </c>
      <c r="J477" s="6" t="s">
        <v>1392</v>
      </c>
      <c r="K477" s="6" t="s">
        <v>1392</v>
      </c>
      <c r="L477" s="6" t="s">
        <v>1392</v>
      </c>
      <c r="M477" s="6" t="s">
        <v>1392</v>
      </c>
    </row>
    <row r="478" spans="1:13">
      <c r="A478" s="7" t="s">
        <v>176</v>
      </c>
      <c r="B478" s="7" t="s">
        <v>1491</v>
      </c>
      <c r="C478" s="7" t="s">
        <v>176</v>
      </c>
      <c r="D478" s="7" t="s">
        <v>1656</v>
      </c>
      <c r="E478" s="7">
        <v>1065</v>
      </c>
      <c r="F478" s="8" t="s">
        <v>235</v>
      </c>
      <c r="G478" s="7" t="s">
        <v>176</v>
      </c>
      <c r="H478" s="9" t="s">
        <v>1392</v>
      </c>
      <c r="I478" s="9" t="s">
        <v>1392</v>
      </c>
      <c r="J478" s="6" t="s">
        <v>1392</v>
      </c>
      <c r="K478" s="6" t="s">
        <v>1392</v>
      </c>
      <c r="L478" s="6" t="s">
        <v>1392</v>
      </c>
      <c r="M478" s="6" t="s">
        <v>1392</v>
      </c>
    </row>
    <row r="479" spans="1:13">
      <c r="A479" s="7" t="s">
        <v>666</v>
      </c>
      <c r="B479" s="7" t="s">
        <v>1655</v>
      </c>
      <c r="C479" s="7" t="s">
        <v>666</v>
      </c>
      <c r="D479" s="7" t="s">
        <v>1656</v>
      </c>
      <c r="E479" s="7">
        <v>104</v>
      </c>
      <c r="F479" s="8" t="s">
        <v>364</v>
      </c>
      <c r="G479" s="7" t="s">
        <v>1072</v>
      </c>
      <c r="H479" s="9" t="s">
        <v>1392</v>
      </c>
      <c r="I479" s="9" t="s">
        <v>1392</v>
      </c>
      <c r="J479" s="6" t="s">
        <v>1392</v>
      </c>
      <c r="K479" s="6" t="s">
        <v>1392</v>
      </c>
      <c r="L479" s="6" t="s">
        <v>1392</v>
      </c>
      <c r="M479" s="6" t="s">
        <v>1392</v>
      </c>
    </row>
    <row r="480" spans="1:13">
      <c r="A480" s="7" t="s">
        <v>667</v>
      </c>
      <c r="B480" s="7" t="s">
        <v>1657</v>
      </c>
      <c r="C480" s="7" t="s">
        <v>667</v>
      </c>
      <c r="D480" s="7" t="s">
        <v>1656</v>
      </c>
      <c r="E480" s="7">
        <v>765</v>
      </c>
      <c r="F480" s="8" t="s">
        <v>413</v>
      </c>
      <c r="G480" s="7" t="s">
        <v>1091</v>
      </c>
      <c r="H480" s="9" t="s">
        <v>1392</v>
      </c>
      <c r="I480" s="9" t="s">
        <v>1392</v>
      </c>
      <c r="J480" s="6" t="s">
        <v>1392</v>
      </c>
      <c r="K480" s="6" t="s">
        <v>1392</v>
      </c>
      <c r="L480" s="6" t="s">
        <v>1392</v>
      </c>
      <c r="M480" s="6" t="s">
        <v>1392</v>
      </c>
    </row>
    <row r="481" spans="1:13">
      <c r="A481" s="7" t="s">
        <v>548</v>
      </c>
      <c r="B481" s="10" t="s">
        <v>1658</v>
      </c>
      <c r="C481" s="7" t="s">
        <v>548</v>
      </c>
      <c r="D481" s="7" t="s">
        <v>1656</v>
      </c>
      <c r="E481" s="7">
        <v>677</v>
      </c>
      <c r="F481" s="11" t="s">
        <v>545</v>
      </c>
      <c r="G481" s="7" t="s">
        <v>1127</v>
      </c>
      <c r="H481" s="9" t="s">
        <v>1392</v>
      </c>
      <c r="I481" s="9" t="s">
        <v>1392</v>
      </c>
      <c r="J481" s="6" t="s">
        <v>1392</v>
      </c>
      <c r="K481" s="6" t="s">
        <v>1392</v>
      </c>
      <c r="L481" s="6" t="s">
        <v>1392</v>
      </c>
      <c r="M481" s="6" t="s">
        <v>1392</v>
      </c>
    </row>
    <row r="482" spans="1:13">
      <c r="A482" s="7" t="s">
        <v>668</v>
      </c>
      <c r="B482" s="7" t="s">
        <v>1657</v>
      </c>
      <c r="C482" s="7" t="s">
        <v>668</v>
      </c>
      <c r="D482" s="7" t="s">
        <v>1656</v>
      </c>
      <c r="E482" s="7">
        <v>234</v>
      </c>
      <c r="F482" s="8" t="s">
        <v>400</v>
      </c>
      <c r="G482" s="7" t="s">
        <v>1084</v>
      </c>
      <c r="H482" s="9" t="s">
        <v>1392</v>
      </c>
      <c r="I482" s="9" t="s">
        <v>1392</v>
      </c>
      <c r="J482" s="6" t="s">
        <v>1392</v>
      </c>
      <c r="K482" s="6" t="s">
        <v>1392</v>
      </c>
      <c r="L482" s="6" t="s">
        <v>1392</v>
      </c>
      <c r="M482" s="6" t="s">
        <v>1392</v>
      </c>
    </row>
    <row r="483" spans="1:13">
      <c r="A483" s="7" t="s">
        <v>669</v>
      </c>
      <c r="B483" s="7" t="s">
        <v>1657</v>
      </c>
      <c r="C483" s="7" t="s">
        <v>669</v>
      </c>
      <c r="D483" s="7" t="s">
        <v>1656</v>
      </c>
      <c r="E483" s="7">
        <v>314</v>
      </c>
      <c r="F483" s="8" t="s">
        <v>410</v>
      </c>
      <c r="G483" s="7" t="s">
        <v>1090</v>
      </c>
      <c r="H483" s="9" t="s">
        <v>1392</v>
      </c>
      <c r="I483" s="9" t="s">
        <v>1392</v>
      </c>
      <c r="J483" s="6" t="s">
        <v>1392</v>
      </c>
      <c r="K483" s="6" t="s">
        <v>1392</v>
      </c>
      <c r="L483" s="6" t="s">
        <v>1392</v>
      </c>
      <c r="M483" s="6" t="s">
        <v>1392</v>
      </c>
    </row>
    <row r="484" spans="1:13">
      <c r="A484" s="7" t="s">
        <v>120</v>
      </c>
      <c r="B484" s="7" t="s">
        <v>1491</v>
      </c>
      <c r="C484" s="7" t="s">
        <v>120</v>
      </c>
      <c r="D484" s="7" t="s">
        <v>1656</v>
      </c>
      <c r="E484" s="7">
        <v>980</v>
      </c>
      <c r="F484" s="8" t="s">
        <v>121</v>
      </c>
      <c r="G484" s="7" t="s">
        <v>120</v>
      </c>
      <c r="H484" s="9" t="s">
        <v>1392</v>
      </c>
      <c r="I484" s="9" t="s">
        <v>1392</v>
      </c>
      <c r="J484" s="6" t="s">
        <v>1392</v>
      </c>
      <c r="K484" s="6" t="s">
        <v>1392</v>
      </c>
      <c r="L484" s="6" t="s">
        <v>1392</v>
      </c>
      <c r="M484" s="6" t="s">
        <v>1392</v>
      </c>
    </row>
    <row r="485" spans="1:13">
      <c r="A485" s="7" t="s">
        <v>670</v>
      </c>
      <c r="B485" s="7" t="s">
        <v>1655</v>
      </c>
      <c r="C485" s="7" t="s">
        <v>670</v>
      </c>
      <c r="D485" s="7" t="s">
        <v>1656</v>
      </c>
      <c r="E485" s="7">
        <v>453</v>
      </c>
      <c r="F485" s="8" t="s">
        <v>459</v>
      </c>
      <c r="G485" s="7" t="s">
        <v>1104</v>
      </c>
      <c r="H485" s="9" t="s">
        <v>1392</v>
      </c>
      <c r="I485" s="9" t="s">
        <v>1392</v>
      </c>
      <c r="J485" s="6" t="s">
        <v>1392</v>
      </c>
      <c r="K485" s="6" t="s">
        <v>1392</v>
      </c>
      <c r="L485" s="6" t="s">
        <v>1392</v>
      </c>
      <c r="M485" s="6" t="s">
        <v>1392</v>
      </c>
    </row>
    <row r="486" spans="1:13">
      <c r="A486" s="7" t="s">
        <v>671</v>
      </c>
      <c r="B486" s="7" t="s">
        <v>1657</v>
      </c>
      <c r="C486" s="7" t="s">
        <v>671</v>
      </c>
      <c r="D486" s="7" t="s">
        <v>1656</v>
      </c>
      <c r="E486" s="7">
        <v>719</v>
      </c>
      <c r="F486" s="8" t="s">
        <v>364</v>
      </c>
      <c r="G486" s="7" t="s">
        <v>1072</v>
      </c>
      <c r="H486" s="9" t="s">
        <v>1392</v>
      </c>
      <c r="I486" s="9" t="s">
        <v>1392</v>
      </c>
      <c r="J486" s="6" t="s">
        <v>1392</v>
      </c>
      <c r="K486" s="6" t="s">
        <v>1392</v>
      </c>
      <c r="L486" s="6" t="s">
        <v>1392</v>
      </c>
      <c r="M486" s="6" t="s">
        <v>1392</v>
      </c>
    </row>
    <row r="487" spans="1:13">
      <c r="A487" s="7" t="s">
        <v>672</v>
      </c>
      <c r="B487" s="7" t="s">
        <v>1657</v>
      </c>
      <c r="C487" s="7" t="s">
        <v>672</v>
      </c>
      <c r="D487" s="7" t="s">
        <v>1656</v>
      </c>
      <c r="E487" s="7">
        <v>101</v>
      </c>
      <c r="F487" s="8" t="s">
        <v>364</v>
      </c>
      <c r="G487" s="7" t="s">
        <v>1072</v>
      </c>
      <c r="H487" s="9" t="s">
        <v>1392</v>
      </c>
      <c r="I487" s="9" t="s">
        <v>1236</v>
      </c>
      <c r="J487" s="6" t="s">
        <v>1236</v>
      </c>
      <c r="K487" s="6" t="s">
        <v>1392</v>
      </c>
      <c r="L487" s="6" t="s">
        <v>1392</v>
      </c>
      <c r="M487" s="6" t="s">
        <v>1392</v>
      </c>
    </row>
    <row r="488" spans="1:13">
      <c r="A488" s="6" t="s">
        <v>673</v>
      </c>
      <c r="B488" s="10" t="s">
        <v>1655</v>
      </c>
      <c r="C488" s="6" t="s">
        <v>673</v>
      </c>
      <c r="D488" s="7" t="s">
        <v>1656</v>
      </c>
      <c r="E488" s="7">
        <v>672</v>
      </c>
      <c r="F488" s="8" t="s">
        <v>545</v>
      </c>
      <c r="G488" s="7" t="s">
        <v>1127</v>
      </c>
      <c r="H488" s="9" t="s">
        <v>1392</v>
      </c>
      <c r="I488" s="9" t="s">
        <v>1392</v>
      </c>
      <c r="J488" s="6" t="s">
        <v>1392</v>
      </c>
      <c r="K488" s="6" t="s">
        <v>1392</v>
      </c>
      <c r="L488" s="6" t="s">
        <v>1392</v>
      </c>
      <c r="M488" s="6" t="s">
        <v>1392</v>
      </c>
    </row>
    <row r="489" spans="1:13">
      <c r="A489" s="7" t="s">
        <v>674</v>
      </c>
      <c r="B489" s="7" t="s">
        <v>1657</v>
      </c>
      <c r="C489" s="7" t="s">
        <v>674</v>
      </c>
      <c r="D489" s="7" t="s">
        <v>1656</v>
      </c>
      <c r="E489" s="7">
        <v>644</v>
      </c>
      <c r="F489" s="8" t="s">
        <v>541</v>
      </c>
      <c r="G489" s="7" t="s">
        <v>1126</v>
      </c>
      <c r="H489" s="9" t="s">
        <v>1392</v>
      </c>
      <c r="I489" s="9" t="s">
        <v>1392</v>
      </c>
      <c r="J489" s="6" t="s">
        <v>1392</v>
      </c>
      <c r="K489" s="6" t="s">
        <v>1392</v>
      </c>
      <c r="L489" s="6" t="s">
        <v>1392</v>
      </c>
      <c r="M489" s="6" t="s">
        <v>1392</v>
      </c>
    </row>
    <row r="490" spans="1:13">
      <c r="A490" s="7" t="s">
        <v>675</v>
      </c>
      <c r="B490" s="7" t="s">
        <v>1655</v>
      </c>
      <c r="C490" s="7" t="s">
        <v>675</v>
      </c>
      <c r="D490" s="7" t="s">
        <v>1656</v>
      </c>
      <c r="E490" s="7">
        <v>516</v>
      </c>
      <c r="F490" s="8" t="s">
        <v>491</v>
      </c>
      <c r="G490" s="7" t="s">
        <v>1114</v>
      </c>
      <c r="H490" s="9" t="s">
        <v>1392</v>
      </c>
      <c r="I490" s="9" t="s">
        <v>1392</v>
      </c>
      <c r="J490" s="6" t="s">
        <v>1392</v>
      </c>
      <c r="K490" s="6" t="s">
        <v>1392</v>
      </c>
      <c r="L490" s="6" t="s">
        <v>1392</v>
      </c>
      <c r="M490" s="6" t="s">
        <v>1392</v>
      </c>
    </row>
    <row r="491" spans="1:13">
      <c r="A491" s="7" t="s">
        <v>676</v>
      </c>
      <c r="B491" s="7" t="s">
        <v>1655</v>
      </c>
      <c r="C491" s="7" t="s">
        <v>676</v>
      </c>
      <c r="D491" s="7" t="s">
        <v>1656</v>
      </c>
      <c r="E491" s="7">
        <v>661</v>
      </c>
      <c r="F491" s="8" t="s">
        <v>541</v>
      </c>
      <c r="G491" s="7" t="s">
        <v>1126</v>
      </c>
      <c r="H491" s="9" t="s">
        <v>1392</v>
      </c>
      <c r="I491" s="9" t="s">
        <v>1392</v>
      </c>
      <c r="J491" s="6" t="s">
        <v>1392</v>
      </c>
      <c r="K491" s="6" t="s">
        <v>1392</v>
      </c>
      <c r="L491" s="6" t="s">
        <v>1392</v>
      </c>
      <c r="M491" s="6" t="s">
        <v>1392</v>
      </c>
    </row>
    <row r="492" spans="1:13">
      <c r="A492" s="7" t="s">
        <v>677</v>
      </c>
      <c r="B492" s="7" t="s">
        <v>1655</v>
      </c>
      <c r="C492" s="7" t="s">
        <v>677</v>
      </c>
      <c r="D492" s="7" t="s">
        <v>1656</v>
      </c>
      <c r="E492" s="7">
        <v>477</v>
      </c>
      <c r="F492" s="8" t="s">
        <v>464</v>
      </c>
      <c r="G492" s="7" t="s">
        <v>1106</v>
      </c>
      <c r="H492" s="9" t="s">
        <v>1392</v>
      </c>
      <c r="I492" s="9" t="s">
        <v>1392</v>
      </c>
      <c r="J492" s="6" t="s">
        <v>1392</v>
      </c>
      <c r="K492" s="6" t="s">
        <v>1392</v>
      </c>
      <c r="L492" s="6" t="s">
        <v>1392</v>
      </c>
      <c r="M492" s="6" t="s">
        <v>1392</v>
      </c>
    </row>
    <row r="493" spans="1:13">
      <c r="A493" s="7" t="s">
        <v>678</v>
      </c>
      <c r="B493" s="7" t="s">
        <v>1657</v>
      </c>
      <c r="C493" s="7" t="s">
        <v>678</v>
      </c>
      <c r="D493" s="7" t="s">
        <v>1656</v>
      </c>
      <c r="E493" s="7">
        <v>33</v>
      </c>
      <c r="F493" s="8" t="s">
        <v>346</v>
      </c>
      <c r="G493" s="7" t="s">
        <v>1062</v>
      </c>
      <c r="H493" s="9" t="s">
        <v>1392</v>
      </c>
      <c r="I493" s="9" t="s">
        <v>1392</v>
      </c>
      <c r="J493" s="6" t="s">
        <v>1392</v>
      </c>
      <c r="K493" s="6" t="s">
        <v>1392</v>
      </c>
      <c r="L493" s="6" t="s">
        <v>1392</v>
      </c>
      <c r="M493" s="6" t="s">
        <v>1392</v>
      </c>
    </row>
    <row r="494" spans="1:13">
      <c r="A494" s="7" t="s">
        <v>679</v>
      </c>
      <c r="B494" s="7" t="s">
        <v>1655</v>
      </c>
      <c r="C494" s="7" t="s">
        <v>679</v>
      </c>
      <c r="D494" s="7" t="s">
        <v>1656</v>
      </c>
      <c r="E494" s="7">
        <v>385</v>
      </c>
      <c r="F494" s="8" t="s">
        <v>422</v>
      </c>
      <c r="G494" s="7" t="s">
        <v>1095</v>
      </c>
      <c r="H494" s="9" t="s">
        <v>1392</v>
      </c>
      <c r="I494" s="9" t="s">
        <v>1392</v>
      </c>
      <c r="J494" s="6" t="s">
        <v>1392</v>
      </c>
      <c r="K494" s="6" t="s">
        <v>1392</v>
      </c>
      <c r="L494" s="6" t="s">
        <v>1392</v>
      </c>
      <c r="M494" s="6" t="s">
        <v>1392</v>
      </c>
    </row>
    <row r="495" spans="1:13">
      <c r="A495" s="7" t="s">
        <v>680</v>
      </c>
      <c r="B495" s="7" t="s">
        <v>1657</v>
      </c>
      <c r="C495" s="7" t="s">
        <v>680</v>
      </c>
      <c r="D495" s="7" t="s">
        <v>1656</v>
      </c>
      <c r="E495" s="7">
        <v>694</v>
      </c>
      <c r="F495" s="8" t="s">
        <v>553</v>
      </c>
      <c r="G495" s="7" t="s">
        <v>1129</v>
      </c>
      <c r="H495" s="9" t="s">
        <v>1392</v>
      </c>
      <c r="I495" s="9" t="s">
        <v>1392</v>
      </c>
      <c r="J495" s="6" t="s">
        <v>1392</v>
      </c>
      <c r="K495" s="6" t="s">
        <v>1553</v>
      </c>
      <c r="L495" s="6" t="s">
        <v>1571</v>
      </c>
      <c r="M495" s="6" t="s">
        <v>1567</v>
      </c>
    </row>
    <row r="496" spans="1:13">
      <c r="A496" s="7" t="s">
        <v>1633</v>
      </c>
      <c r="B496" s="7" t="s">
        <v>1660</v>
      </c>
      <c r="C496" s="7" t="s">
        <v>505</v>
      </c>
      <c r="D496" s="7" t="s">
        <v>1656</v>
      </c>
      <c r="E496" s="7">
        <v>581</v>
      </c>
      <c r="F496" s="8" t="s">
        <v>1392</v>
      </c>
      <c r="G496" s="7" t="s">
        <v>1392</v>
      </c>
      <c r="H496" s="9" t="s">
        <v>1392</v>
      </c>
      <c r="I496" s="9" t="s">
        <v>1392</v>
      </c>
      <c r="J496" s="6" t="s">
        <v>1392</v>
      </c>
      <c r="K496" s="6" t="s">
        <v>1392</v>
      </c>
      <c r="L496" s="6" t="s">
        <v>1392</v>
      </c>
      <c r="M496" s="6" t="s">
        <v>1392</v>
      </c>
    </row>
    <row r="497" spans="1:13">
      <c r="A497" s="7" t="s">
        <v>505</v>
      </c>
      <c r="B497" s="7" t="s">
        <v>1658</v>
      </c>
      <c r="C497" s="7" t="s">
        <v>505</v>
      </c>
      <c r="D497" s="7" t="s">
        <v>1656</v>
      </c>
      <c r="E497" s="7">
        <v>580</v>
      </c>
      <c r="F497" s="8" t="s">
        <v>500</v>
      </c>
      <c r="G497" s="7" t="s">
        <v>1116</v>
      </c>
      <c r="H497" s="9" t="s">
        <v>1392</v>
      </c>
      <c r="I497" s="9" t="s">
        <v>1392</v>
      </c>
      <c r="J497" s="6" t="s">
        <v>1392</v>
      </c>
      <c r="K497" s="6" t="s">
        <v>1392</v>
      </c>
      <c r="L497" s="6" t="s">
        <v>1392</v>
      </c>
      <c r="M497" s="6" t="s">
        <v>1392</v>
      </c>
    </row>
    <row r="498" spans="1:13">
      <c r="A498" s="7" t="s">
        <v>1649</v>
      </c>
      <c r="B498" s="7" t="s">
        <v>1660</v>
      </c>
      <c r="C498" s="7" t="s">
        <v>1012</v>
      </c>
      <c r="D498" s="7" t="s">
        <v>1656</v>
      </c>
      <c r="E498" s="7">
        <v>851</v>
      </c>
      <c r="F498" s="8" t="s">
        <v>1392</v>
      </c>
      <c r="G498" s="7" t="s">
        <v>1392</v>
      </c>
      <c r="H498" s="9" t="s">
        <v>1392</v>
      </c>
      <c r="I498" s="9" t="s">
        <v>1392</v>
      </c>
      <c r="J498" s="6" t="s">
        <v>1392</v>
      </c>
      <c r="K498" s="6" t="s">
        <v>1392</v>
      </c>
      <c r="L498" s="6" t="s">
        <v>1392</v>
      </c>
      <c r="M498" s="6" t="s">
        <v>1392</v>
      </c>
    </row>
    <row r="499" spans="1:13">
      <c r="A499" s="7" t="s">
        <v>681</v>
      </c>
      <c r="B499" s="7" t="s">
        <v>1657</v>
      </c>
      <c r="C499" s="7" t="s">
        <v>681</v>
      </c>
      <c r="D499" s="7" t="s">
        <v>1656</v>
      </c>
      <c r="E499" s="7">
        <v>258</v>
      </c>
      <c r="F499" s="8" t="s">
        <v>403</v>
      </c>
      <c r="G499" s="7" t="s">
        <v>1085</v>
      </c>
      <c r="H499" s="9" t="s">
        <v>1392</v>
      </c>
      <c r="I499" s="9" t="s">
        <v>1392</v>
      </c>
      <c r="J499" s="6" t="s">
        <v>1392</v>
      </c>
      <c r="K499" s="6" t="s">
        <v>1392</v>
      </c>
      <c r="L499" s="6" t="s">
        <v>1392</v>
      </c>
      <c r="M499" s="6" t="s">
        <v>1392</v>
      </c>
    </row>
    <row r="500" spans="1:13">
      <c r="A500" s="7" t="s">
        <v>682</v>
      </c>
      <c r="B500" s="7" t="s">
        <v>1655</v>
      </c>
      <c r="C500" s="7" t="s">
        <v>682</v>
      </c>
      <c r="D500" s="7" t="s">
        <v>1656</v>
      </c>
      <c r="E500" s="7">
        <v>569</v>
      </c>
      <c r="F500" s="8" t="s">
        <v>500</v>
      </c>
      <c r="G500" s="7" t="s">
        <v>1116</v>
      </c>
      <c r="H500" s="9" t="s">
        <v>1392</v>
      </c>
      <c r="I500" s="9" t="s">
        <v>1392</v>
      </c>
      <c r="J500" s="6" t="s">
        <v>1392</v>
      </c>
      <c r="K500" s="6" t="s">
        <v>1392</v>
      </c>
      <c r="L500" s="6" t="s">
        <v>1392</v>
      </c>
      <c r="M500" s="6" t="s">
        <v>1392</v>
      </c>
    </row>
    <row r="501" spans="1:13">
      <c r="A501" s="7" t="s">
        <v>683</v>
      </c>
      <c r="B501" s="7" t="s">
        <v>1657</v>
      </c>
      <c r="C501" s="7" t="s">
        <v>683</v>
      </c>
      <c r="D501" s="7" t="s">
        <v>1656</v>
      </c>
      <c r="E501" s="7">
        <v>880</v>
      </c>
      <c r="F501" s="8" t="s">
        <v>383</v>
      </c>
      <c r="G501" s="7" t="s">
        <v>1076</v>
      </c>
      <c r="H501" s="9" t="s">
        <v>1392</v>
      </c>
      <c r="I501" s="9" t="s">
        <v>1236</v>
      </c>
      <c r="J501" s="6" t="s">
        <v>1236</v>
      </c>
      <c r="K501" s="6" t="s">
        <v>1392</v>
      </c>
      <c r="L501" s="6" t="s">
        <v>1392</v>
      </c>
      <c r="M501" s="6" t="s">
        <v>1392</v>
      </c>
    </row>
    <row r="502" spans="1:13">
      <c r="A502" s="7" t="s">
        <v>684</v>
      </c>
      <c r="B502" s="10" t="s">
        <v>1655</v>
      </c>
      <c r="C502" s="7" t="s">
        <v>684</v>
      </c>
      <c r="D502" s="7" t="s">
        <v>1656</v>
      </c>
      <c r="E502" s="7">
        <v>524</v>
      </c>
      <c r="F502" s="11" t="s">
        <v>491</v>
      </c>
      <c r="G502" s="7" t="s">
        <v>1114</v>
      </c>
      <c r="H502" s="9" t="s">
        <v>1392</v>
      </c>
      <c r="I502" s="9" t="s">
        <v>1392</v>
      </c>
      <c r="J502" s="6" t="s">
        <v>1392</v>
      </c>
      <c r="K502" s="6" t="s">
        <v>1392</v>
      </c>
      <c r="L502" s="6" t="s">
        <v>1392</v>
      </c>
      <c r="M502" s="6" t="s">
        <v>1392</v>
      </c>
    </row>
    <row r="503" spans="1:13">
      <c r="A503" s="7" t="s">
        <v>52</v>
      </c>
      <c r="B503" s="7" t="s">
        <v>1491</v>
      </c>
      <c r="C503" s="7" t="s">
        <v>52</v>
      </c>
      <c r="D503" s="7" t="s">
        <v>1656</v>
      </c>
      <c r="E503" s="7">
        <v>918</v>
      </c>
      <c r="F503" s="8" t="s">
        <v>53</v>
      </c>
      <c r="G503" s="7" t="s">
        <v>52</v>
      </c>
      <c r="H503" s="9" t="s">
        <v>1392</v>
      </c>
      <c r="I503" s="9" t="s">
        <v>1392</v>
      </c>
      <c r="J503" s="6" t="s">
        <v>1392</v>
      </c>
      <c r="K503" s="6" t="s">
        <v>1392</v>
      </c>
      <c r="L503" s="6" t="s">
        <v>1392</v>
      </c>
      <c r="M503" s="6" t="s">
        <v>1392</v>
      </c>
    </row>
    <row r="504" spans="1:13">
      <c r="A504" s="7" t="s">
        <v>693</v>
      </c>
      <c r="B504" s="7" t="s">
        <v>1657</v>
      </c>
      <c r="C504" s="7" t="s">
        <v>693</v>
      </c>
      <c r="D504" s="7" t="s">
        <v>1656</v>
      </c>
      <c r="E504" s="7">
        <v>800</v>
      </c>
      <c r="F504" s="8" t="s">
        <v>491</v>
      </c>
      <c r="G504" s="7" t="s">
        <v>1114</v>
      </c>
      <c r="H504" s="9" t="s">
        <v>1392</v>
      </c>
      <c r="I504" s="9" t="s">
        <v>1392</v>
      </c>
      <c r="J504" s="6" t="s">
        <v>1392</v>
      </c>
      <c r="K504" s="6" t="s">
        <v>1392</v>
      </c>
      <c r="L504" s="6" t="s">
        <v>1392</v>
      </c>
      <c r="M504" s="6" t="s">
        <v>1392</v>
      </c>
    </row>
    <row r="505" spans="1:13">
      <c r="A505" s="7" t="s">
        <v>130</v>
      </c>
      <c r="B505" s="7" t="s">
        <v>1491</v>
      </c>
      <c r="C505" s="7" t="s">
        <v>130</v>
      </c>
      <c r="D505" s="7" t="s">
        <v>1656</v>
      </c>
      <c r="E505" s="7">
        <v>988</v>
      </c>
      <c r="F505" s="8" t="s">
        <v>131</v>
      </c>
      <c r="G505" s="7" t="s">
        <v>130</v>
      </c>
      <c r="H505" s="9" t="s">
        <v>1392</v>
      </c>
      <c r="I505" s="9" t="s">
        <v>1392</v>
      </c>
      <c r="J505" s="6" t="s">
        <v>1392</v>
      </c>
      <c r="K505" s="6" t="s">
        <v>1392</v>
      </c>
      <c r="L505" s="6" t="s">
        <v>1392</v>
      </c>
      <c r="M505" s="6" t="s">
        <v>1392</v>
      </c>
    </row>
    <row r="506" spans="1:13">
      <c r="A506" s="7" t="s">
        <v>694</v>
      </c>
      <c r="B506" s="7" t="s">
        <v>1657</v>
      </c>
      <c r="C506" s="7" t="s">
        <v>694</v>
      </c>
      <c r="D506" s="7" t="s">
        <v>1656</v>
      </c>
      <c r="E506" s="7">
        <v>100</v>
      </c>
      <c r="F506" s="8" t="s">
        <v>364</v>
      </c>
      <c r="G506" s="7" t="s">
        <v>1072</v>
      </c>
      <c r="H506" s="9" t="s">
        <v>348</v>
      </c>
      <c r="I506" s="9" t="s">
        <v>1392</v>
      </c>
      <c r="J506" s="6" t="s">
        <v>348</v>
      </c>
      <c r="K506" s="6" t="s">
        <v>1392</v>
      </c>
      <c r="L506" s="6" t="s">
        <v>1392</v>
      </c>
      <c r="M506" s="6" t="s">
        <v>1392</v>
      </c>
    </row>
    <row r="507" spans="1:13">
      <c r="A507" s="7" t="s">
        <v>1069</v>
      </c>
      <c r="B507" s="7" t="s">
        <v>1491</v>
      </c>
      <c r="C507" s="7" t="s">
        <v>1069</v>
      </c>
      <c r="D507" s="7" t="s">
        <v>1656</v>
      </c>
      <c r="E507" s="7">
        <v>910</v>
      </c>
      <c r="F507" s="8" t="s">
        <v>356</v>
      </c>
      <c r="G507" s="7" t="s">
        <v>1069</v>
      </c>
      <c r="H507" s="9" t="s">
        <v>1392</v>
      </c>
      <c r="I507" s="9" t="s">
        <v>1392</v>
      </c>
      <c r="J507" s="6" t="s">
        <v>1392</v>
      </c>
      <c r="K507" s="6" t="s">
        <v>1392</v>
      </c>
      <c r="L507" s="6" t="s">
        <v>1392</v>
      </c>
      <c r="M507" s="6" t="s">
        <v>1392</v>
      </c>
    </row>
    <row r="508" spans="1:13">
      <c r="A508" s="7" t="s">
        <v>1668</v>
      </c>
      <c r="B508" s="10" t="s">
        <v>1491</v>
      </c>
      <c r="C508" s="7" t="s">
        <v>1668</v>
      </c>
      <c r="D508" s="7" t="s">
        <v>1656</v>
      </c>
      <c r="E508" s="7">
        <v>876</v>
      </c>
      <c r="F508" s="11" t="s">
        <v>1392</v>
      </c>
      <c r="G508" s="7" t="s">
        <v>1392</v>
      </c>
      <c r="H508" s="9" t="s">
        <v>1392</v>
      </c>
      <c r="I508" s="9" t="s">
        <v>1392</v>
      </c>
      <c r="J508" s="6" t="s">
        <v>1392</v>
      </c>
      <c r="K508" s="6" t="s">
        <v>1392</v>
      </c>
      <c r="L508" s="6" t="s">
        <v>1392</v>
      </c>
      <c r="M508" s="6" t="s">
        <v>1392</v>
      </c>
    </row>
    <row r="509" spans="1:13">
      <c r="A509" s="7" t="s">
        <v>695</v>
      </c>
      <c r="B509" s="7" t="s">
        <v>1657</v>
      </c>
      <c r="C509" s="7" t="s">
        <v>695</v>
      </c>
      <c r="D509" s="7" t="s">
        <v>1656</v>
      </c>
      <c r="E509" s="7">
        <v>356</v>
      </c>
      <c r="F509" s="8" t="s">
        <v>415</v>
      </c>
      <c r="G509" s="7" t="s">
        <v>1092</v>
      </c>
      <c r="H509" s="9" t="s">
        <v>1392</v>
      </c>
      <c r="I509" s="9" t="s">
        <v>1392</v>
      </c>
      <c r="J509" s="6" t="s">
        <v>1392</v>
      </c>
      <c r="K509" s="6" t="s">
        <v>1392</v>
      </c>
      <c r="L509" s="6" t="s">
        <v>1392</v>
      </c>
      <c r="M509" s="6" t="s">
        <v>1392</v>
      </c>
    </row>
    <row r="510" spans="1:13">
      <c r="A510" s="7" t="s">
        <v>1092</v>
      </c>
      <c r="B510" s="7" t="s">
        <v>1491</v>
      </c>
      <c r="C510" s="7" t="s">
        <v>1092</v>
      </c>
      <c r="D510" s="7" t="s">
        <v>1656</v>
      </c>
      <c r="E510" s="7">
        <v>961</v>
      </c>
      <c r="F510" s="8" t="s">
        <v>415</v>
      </c>
      <c r="G510" s="7" t="s">
        <v>1092</v>
      </c>
      <c r="H510" s="9" t="s">
        <v>1392</v>
      </c>
      <c r="I510" s="9" t="s">
        <v>1392</v>
      </c>
      <c r="J510" s="6" t="s">
        <v>1392</v>
      </c>
      <c r="K510" s="6" t="s">
        <v>1392</v>
      </c>
      <c r="L510" s="6" t="s">
        <v>1392</v>
      </c>
      <c r="M510" s="6" t="s">
        <v>1392</v>
      </c>
    </row>
    <row r="511" spans="1:13">
      <c r="A511" s="7" t="s">
        <v>50</v>
      </c>
      <c r="B511" s="7" t="s">
        <v>1491</v>
      </c>
      <c r="C511" s="7" t="s">
        <v>50</v>
      </c>
      <c r="D511" s="7" t="s">
        <v>1656</v>
      </c>
      <c r="E511" s="7">
        <v>916</v>
      </c>
      <c r="F511" s="8" t="s">
        <v>51</v>
      </c>
      <c r="G511" s="7" t="s">
        <v>50</v>
      </c>
      <c r="H511" s="9" t="s">
        <v>1392</v>
      </c>
      <c r="I511" s="9" t="s">
        <v>1392</v>
      </c>
      <c r="J511" s="6" t="s">
        <v>1392</v>
      </c>
      <c r="K511" s="6" t="s">
        <v>1392</v>
      </c>
      <c r="L511" s="6" t="s">
        <v>1392</v>
      </c>
      <c r="M511" s="6" t="s">
        <v>1392</v>
      </c>
    </row>
    <row r="512" spans="1:13">
      <c r="A512" s="7" t="s">
        <v>696</v>
      </c>
      <c r="B512" s="7" t="s">
        <v>1655</v>
      </c>
      <c r="C512" s="7" t="s">
        <v>696</v>
      </c>
      <c r="D512" s="7" t="s">
        <v>1656</v>
      </c>
      <c r="E512" s="7">
        <v>69</v>
      </c>
      <c r="F512" s="8" t="s">
        <v>356</v>
      </c>
      <c r="G512" s="7" t="s">
        <v>1069</v>
      </c>
      <c r="H512" s="9" t="s">
        <v>1392</v>
      </c>
      <c r="I512" s="9" t="s">
        <v>1392</v>
      </c>
      <c r="J512" s="6" t="s">
        <v>1392</v>
      </c>
      <c r="K512" s="6" t="s">
        <v>1392</v>
      </c>
      <c r="L512" s="6" t="s">
        <v>1392</v>
      </c>
      <c r="M512" s="6" t="s">
        <v>1392</v>
      </c>
    </row>
    <row r="513" spans="1:13">
      <c r="A513" s="7" t="s">
        <v>697</v>
      </c>
      <c r="B513" s="7" t="s">
        <v>1657</v>
      </c>
      <c r="C513" s="7" t="s">
        <v>697</v>
      </c>
      <c r="D513" s="7" t="s">
        <v>1656</v>
      </c>
      <c r="E513" s="7">
        <v>162</v>
      </c>
      <c r="F513" s="8" t="s">
        <v>372</v>
      </c>
      <c r="G513" s="7" t="s">
        <v>1073</v>
      </c>
      <c r="H513" s="9" t="s">
        <v>344</v>
      </c>
      <c r="I513" s="9" t="s">
        <v>1392</v>
      </c>
      <c r="J513" s="6" t="s">
        <v>344</v>
      </c>
      <c r="K513" s="6" t="s">
        <v>1553</v>
      </c>
      <c r="L513" s="6" t="s">
        <v>1560</v>
      </c>
      <c r="M513" s="6" t="s">
        <v>1559</v>
      </c>
    </row>
    <row r="514" spans="1:13">
      <c r="A514" s="7" t="s">
        <v>698</v>
      </c>
      <c r="B514" s="7" t="s">
        <v>1655</v>
      </c>
      <c r="C514" s="7" t="s">
        <v>698</v>
      </c>
      <c r="D514" s="7" t="s">
        <v>1656</v>
      </c>
      <c r="E514" s="7">
        <v>533</v>
      </c>
      <c r="F514" s="8" t="s">
        <v>491</v>
      </c>
      <c r="G514" s="7" t="s">
        <v>1114</v>
      </c>
      <c r="H514" s="9" t="s">
        <v>1392</v>
      </c>
      <c r="I514" s="9" t="s">
        <v>1392</v>
      </c>
      <c r="J514" s="6" t="s">
        <v>1392</v>
      </c>
      <c r="K514" s="6" t="s">
        <v>1392</v>
      </c>
      <c r="L514" s="6" t="s">
        <v>1392</v>
      </c>
      <c r="M514" s="6" t="s">
        <v>1392</v>
      </c>
    </row>
    <row r="515" spans="1:13">
      <c r="A515" s="7" t="s">
        <v>1640</v>
      </c>
      <c r="B515" s="7" t="s">
        <v>1660</v>
      </c>
      <c r="C515" s="7" t="s">
        <v>3</v>
      </c>
      <c r="D515" s="7" t="s">
        <v>1656</v>
      </c>
      <c r="E515" s="7">
        <v>746</v>
      </c>
      <c r="F515" s="8" t="s">
        <v>1392</v>
      </c>
      <c r="G515" s="7" t="s">
        <v>1392</v>
      </c>
      <c r="H515" s="9" t="s">
        <v>1392</v>
      </c>
      <c r="I515" s="9" t="s">
        <v>1392</v>
      </c>
      <c r="J515" s="6" t="s">
        <v>1392</v>
      </c>
      <c r="K515" s="6" t="s">
        <v>1392</v>
      </c>
      <c r="L515" s="6" t="s">
        <v>1392</v>
      </c>
      <c r="M515" s="6" t="s">
        <v>1392</v>
      </c>
    </row>
    <row r="516" spans="1:13">
      <c r="A516" s="7" t="s">
        <v>425</v>
      </c>
      <c r="B516" s="7" t="s">
        <v>1658</v>
      </c>
      <c r="C516" s="7" t="s">
        <v>425</v>
      </c>
      <c r="D516" s="7" t="s">
        <v>1656</v>
      </c>
      <c r="E516" s="7">
        <v>391</v>
      </c>
      <c r="F516" s="8" t="s">
        <v>422</v>
      </c>
      <c r="G516" s="7" t="s">
        <v>1095</v>
      </c>
      <c r="H516" s="9" t="s">
        <v>1392</v>
      </c>
      <c r="I516" s="9" t="s">
        <v>1392</v>
      </c>
      <c r="J516" s="6" t="s">
        <v>1392</v>
      </c>
      <c r="K516" s="6" t="s">
        <v>1392</v>
      </c>
      <c r="L516" s="6" t="s">
        <v>1392</v>
      </c>
      <c r="M516" s="6" t="s">
        <v>1392</v>
      </c>
    </row>
    <row r="517" spans="1:13">
      <c r="A517" s="7" t="s">
        <v>699</v>
      </c>
      <c r="B517" s="7" t="s">
        <v>1655</v>
      </c>
      <c r="C517" s="7" t="s">
        <v>699</v>
      </c>
      <c r="D517" s="7" t="s">
        <v>1656</v>
      </c>
      <c r="E517" s="7">
        <v>594</v>
      </c>
      <c r="F517" s="8" t="s">
        <v>506</v>
      </c>
      <c r="G517" s="7" t="s">
        <v>1117</v>
      </c>
      <c r="H517" s="9" t="s">
        <v>1392</v>
      </c>
      <c r="I517" s="9" t="s">
        <v>1392</v>
      </c>
      <c r="J517" s="6" t="s">
        <v>1392</v>
      </c>
      <c r="K517" s="6" t="s">
        <v>1392</v>
      </c>
      <c r="L517" s="6" t="s">
        <v>1392</v>
      </c>
      <c r="M517" s="6" t="s">
        <v>1392</v>
      </c>
    </row>
    <row r="518" spans="1:13">
      <c r="A518" s="7" t="s">
        <v>94</v>
      </c>
      <c r="B518" s="7" t="s">
        <v>1491</v>
      </c>
      <c r="C518" s="7" t="s">
        <v>94</v>
      </c>
      <c r="D518" s="7" t="s">
        <v>1656</v>
      </c>
      <c r="E518" s="7">
        <v>954</v>
      </c>
      <c r="F518" s="8" t="s">
        <v>95</v>
      </c>
      <c r="G518" s="7" t="s">
        <v>94</v>
      </c>
      <c r="H518" s="9" t="s">
        <v>1392</v>
      </c>
      <c r="I518" s="9" t="s">
        <v>1392</v>
      </c>
      <c r="J518" s="6" t="s">
        <v>1392</v>
      </c>
      <c r="K518" s="6" t="s">
        <v>1392</v>
      </c>
      <c r="L518" s="6" t="s">
        <v>1392</v>
      </c>
      <c r="M518" s="6" t="s">
        <v>1392</v>
      </c>
    </row>
    <row r="519" spans="1:13">
      <c r="A519" s="7" t="s">
        <v>700</v>
      </c>
      <c r="B519" s="7" t="s">
        <v>1657</v>
      </c>
      <c r="C519" s="7" t="s">
        <v>700</v>
      </c>
      <c r="D519" s="7" t="s">
        <v>1656</v>
      </c>
      <c r="E519" s="7">
        <v>251</v>
      </c>
      <c r="F519" s="8" t="s">
        <v>403</v>
      </c>
      <c r="G519" s="7" t="s">
        <v>1085</v>
      </c>
      <c r="H519" s="9" t="s">
        <v>1392</v>
      </c>
      <c r="I519" s="9" t="s">
        <v>1392</v>
      </c>
      <c r="J519" s="6" t="s">
        <v>1392</v>
      </c>
      <c r="K519" s="6" t="s">
        <v>1392</v>
      </c>
      <c r="L519" s="6" t="s">
        <v>1392</v>
      </c>
      <c r="M519" s="6" t="s">
        <v>1392</v>
      </c>
    </row>
    <row r="520" spans="1:13">
      <c r="A520" s="7" t="s">
        <v>701</v>
      </c>
      <c r="B520" s="7" t="s">
        <v>1655</v>
      </c>
      <c r="C520" s="7" t="s">
        <v>701</v>
      </c>
      <c r="D520" s="7" t="s">
        <v>1656</v>
      </c>
      <c r="E520" s="7">
        <v>58</v>
      </c>
      <c r="F520" s="8" t="s">
        <v>356</v>
      </c>
      <c r="G520" s="7" t="s">
        <v>1069</v>
      </c>
      <c r="H520" s="9" t="s">
        <v>345</v>
      </c>
      <c r="I520" s="9" t="s">
        <v>1392</v>
      </c>
      <c r="J520" s="6" t="s">
        <v>345</v>
      </c>
      <c r="K520" s="6" t="s">
        <v>1392</v>
      </c>
      <c r="L520" s="6" t="s">
        <v>1392</v>
      </c>
      <c r="M520" s="6" t="s">
        <v>1392</v>
      </c>
    </row>
    <row r="521" spans="1:13">
      <c r="A521" s="7" t="s">
        <v>702</v>
      </c>
      <c r="B521" s="7" t="s">
        <v>1655</v>
      </c>
      <c r="C521" s="7" t="s">
        <v>702</v>
      </c>
      <c r="D521" s="7" t="s">
        <v>1656</v>
      </c>
      <c r="E521" s="7">
        <v>597</v>
      </c>
      <c r="F521" s="8" t="s">
        <v>508</v>
      </c>
      <c r="G521" s="7" t="s">
        <v>1118</v>
      </c>
      <c r="H521" s="9" t="s">
        <v>1392</v>
      </c>
      <c r="I521" s="9" t="s">
        <v>1392</v>
      </c>
      <c r="J521" s="6" t="s">
        <v>1392</v>
      </c>
      <c r="K521" s="6" t="s">
        <v>1392</v>
      </c>
      <c r="L521" s="6" t="s">
        <v>1392</v>
      </c>
      <c r="M521" s="6" t="s">
        <v>1392</v>
      </c>
    </row>
    <row r="522" spans="1:13">
      <c r="A522" s="7" t="s">
        <v>703</v>
      </c>
      <c r="B522" s="10" t="s">
        <v>1655</v>
      </c>
      <c r="C522" s="7" t="s">
        <v>703</v>
      </c>
      <c r="D522" s="7" t="s">
        <v>1656</v>
      </c>
      <c r="E522" s="7">
        <v>485</v>
      </c>
      <c r="F522" s="11" t="s">
        <v>470</v>
      </c>
      <c r="G522" s="7" t="s">
        <v>1107</v>
      </c>
      <c r="H522" s="9" t="s">
        <v>344</v>
      </c>
      <c r="I522" s="9" t="s">
        <v>1392</v>
      </c>
      <c r="J522" s="6" t="s">
        <v>344</v>
      </c>
      <c r="K522" s="6" t="s">
        <v>1553</v>
      </c>
      <c r="L522" s="6" t="s">
        <v>1563</v>
      </c>
      <c r="M522" s="6" t="s">
        <v>1564</v>
      </c>
    </row>
    <row r="523" spans="1:13">
      <c r="A523" s="7" t="s">
        <v>1107</v>
      </c>
      <c r="B523" s="7" t="s">
        <v>1491</v>
      </c>
      <c r="C523" s="7" t="s">
        <v>1107</v>
      </c>
      <c r="D523" s="7" t="s">
        <v>1656</v>
      </c>
      <c r="E523" s="7">
        <v>1015</v>
      </c>
      <c r="F523" s="8" t="s">
        <v>470</v>
      </c>
      <c r="G523" s="7" t="s">
        <v>1107</v>
      </c>
      <c r="H523" s="9" t="s">
        <v>1392</v>
      </c>
      <c r="I523" s="9" t="s">
        <v>1392</v>
      </c>
      <c r="J523" s="6" t="s">
        <v>1392</v>
      </c>
      <c r="K523" s="6" t="s">
        <v>1392</v>
      </c>
      <c r="L523" s="6" t="s">
        <v>1392</v>
      </c>
      <c r="M523" s="6" t="s">
        <v>1392</v>
      </c>
    </row>
    <row r="524" spans="1:13">
      <c r="A524" s="7" t="s">
        <v>152</v>
      </c>
      <c r="B524" s="7" t="s">
        <v>1491</v>
      </c>
      <c r="C524" s="7" t="s">
        <v>152</v>
      </c>
      <c r="D524" s="7" t="s">
        <v>1656</v>
      </c>
      <c r="E524" s="7">
        <v>1000</v>
      </c>
      <c r="F524" s="8" t="s">
        <v>153</v>
      </c>
      <c r="G524" s="7" t="s">
        <v>152</v>
      </c>
      <c r="H524" s="9" t="s">
        <v>1392</v>
      </c>
      <c r="I524" s="9" t="s">
        <v>1392</v>
      </c>
      <c r="J524" s="6" t="s">
        <v>1392</v>
      </c>
      <c r="K524" s="6" t="s">
        <v>1392</v>
      </c>
      <c r="L524" s="6" t="s">
        <v>1392</v>
      </c>
      <c r="M524" s="6" t="s">
        <v>1392</v>
      </c>
    </row>
    <row r="525" spans="1:13">
      <c r="A525" s="7" t="s">
        <v>36</v>
      </c>
      <c r="B525" s="7" t="s">
        <v>1491</v>
      </c>
      <c r="C525" s="7" t="s">
        <v>36</v>
      </c>
      <c r="D525" s="7" t="s">
        <v>1656</v>
      </c>
      <c r="E525" s="7">
        <v>896</v>
      </c>
      <c r="F525" s="8" t="s">
        <v>37</v>
      </c>
      <c r="G525" s="7" t="s">
        <v>36</v>
      </c>
      <c r="H525" s="9" t="s">
        <v>1392</v>
      </c>
      <c r="I525" s="9" t="s">
        <v>1392</v>
      </c>
      <c r="J525" s="6" t="s">
        <v>1392</v>
      </c>
      <c r="K525" s="6" t="s">
        <v>1392</v>
      </c>
      <c r="L525" s="6" t="s">
        <v>1392</v>
      </c>
      <c r="M525" s="6" t="s">
        <v>1392</v>
      </c>
    </row>
    <row r="526" spans="1:13">
      <c r="A526" s="7" t="s">
        <v>1138</v>
      </c>
      <c r="B526" s="7" t="s">
        <v>1491</v>
      </c>
      <c r="C526" s="7" t="s">
        <v>1138</v>
      </c>
      <c r="D526" s="7" t="s">
        <v>1656</v>
      </c>
      <c r="E526" s="7">
        <v>862</v>
      </c>
      <c r="F526" s="8" t="s">
        <v>1392</v>
      </c>
      <c r="G526" s="7" t="s">
        <v>1392</v>
      </c>
      <c r="H526" s="9" t="s">
        <v>1392</v>
      </c>
      <c r="I526" s="9" t="s">
        <v>1392</v>
      </c>
      <c r="J526" s="6" t="s">
        <v>1392</v>
      </c>
      <c r="K526" s="6" t="s">
        <v>1392</v>
      </c>
      <c r="L526" s="6" t="s">
        <v>1392</v>
      </c>
      <c r="M526" s="6" t="s">
        <v>1392</v>
      </c>
    </row>
    <row r="527" spans="1:13">
      <c r="A527" s="7" t="s">
        <v>1085</v>
      </c>
      <c r="B527" s="7" t="s">
        <v>1491</v>
      </c>
      <c r="C527" s="7" t="s">
        <v>1085</v>
      </c>
      <c r="D527" s="7" t="s">
        <v>1656</v>
      </c>
      <c r="E527" s="7">
        <v>951</v>
      </c>
      <c r="F527" s="8" t="s">
        <v>403</v>
      </c>
      <c r="G527" s="7" t="s">
        <v>1085</v>
      </c>
      <c r="H527" s="9" t="s">
        <v>1392</v>
      </c>
      <c r="I527" s="9" t="s">
        <v>1392</v>
      </c>
      <c r="J527" s="6" t="s">
        <v>1392</v>
      </c>
      <c r="K527" s="6" t="s">
        <v>1392</v>
      </c>
      <c r="L527" s="6" t="s">
        <v>1392</v>
      </c>
      <c r="M527" s="6" t="s">
        <v>1392</v>
      </c>
    </row>
    <row r="528" spans="1:13">
      <c r="A528" s="7" t="s">
        <v>452</v>
      </c>
      <c r="B528" s="7" t="s">
        <v>1658</v>
      </c>
      <c r="C528" s="7" t="s">
        <v>452</v>
      </c>
      <c r="D528" s="7" t="s">
        <v>1656</v>
      </c>
      <c r="E528" s="7">
        <v>440</v>
      </c>
      <c r="F528" s="8" t="s">
        <v>441</v>
      </c>
      <c r="G528" s="7" t="s">
        <v>1102</v>
      </c>
      <c r="H528" s="9" t="s">
        <v>1392</v>
      </c>
      <c r="I528" s="9" t="s">
        <v>1392</v>
      </c>
      <c r="J528" s="6" t="s">
        <v>1392</v>
      </c>
      <c r="K528" s="6" t="s">
        <v>1392</v>
      </c>
      <c r="L528" s="6" t="s">
        <v>1392</v>
      </c>
      <c r="M528" s="6" t="s">
        <v>1392</v>
      </c>
    </row>
    <row r="529" spans="1:13">
      <c r="A529" s="7" t="s">
        <v>384</v>
      </c>
      <c r="B529" s="7" t="s">
        <v>1658</v>
      </c>
      <c r="C529" s="7" t="s">
        <v>384</v>
      </c>
      <c r="D529" s="7" t="s">
        <v>1656</v>
      </c>
      <c r="E529" s="7">
        <v>189</v>
      </c>
      <c r="F529" s="8" t="s">
        <v>383</v>
      </c>
      <c r="G529" s="7" t="s">
        <v>1076</v>
      </c>
      <c r="H529" s="9" t="s">
        <v>1392</v>
      </c>
      <c r="I529" s="9" t="s">
        <v>1392</v>
      </c>
      <c r="J529" s="6" t="s">
        <v>1392</v>
      </c>
      <c r="K529" s="6" t="s">
        <v>1392</v>
      </c>
      <c r="L529" s="6" t="s">
        <v>1392</v>
      </c>
      <c r="M529" s="6" t="s">
        <v>1392</v>
      </c>
    </row>
    <row r="530" spans="1:13">
      <c r="A530" s="7" t="s">
        <v>1139</v>
      </c>
      <c r="B530" s="7" t="s">
        <v>1491</v>
      </c>
      <c r="C530" s="7" t="s">
        <v>1139</v>
      </c>
      <c r="D530" s="7" t="s">
        <v>1656</v>
      </c>
      <c r="E530" s="7">
        <v>863</v>
      </c>
      <c r="F530" s="8" t="s">
        <v>1392</v>
      </c>
      <c r="G530" s="7" t="s">
        <v>1392</v>
      </c>
      <c r="H530" s="9" t="s">
        <v>1392</v>
      </c>
      <c r="I530" s="9" t="s">
        <v>1392</v>
      </c>
      <c r="J530" s="6" t="s">
        <v>1392</v>
      </c>
      <c r="K530" s="6" t="s">
        <v>1392</v>
      </c>
      <c r="L530" s="6" t="s">
        <v>1392</v>
      </c>
      <c r="M530" s="6" t="s">
        <v>1392</v>
      </c>
    </row>
    <row r="531" spans="1:13">
      <c r="A531" s="7" t="s">
        <v>704</v>
      </c>
      <c r="B531" s="7" t="s">
        <v>1655</v>
      </c>
      <c r="C531" s="7" t="s">
        <v>704</v>
      </c>
      <c r="D531" s="7" t="s">
        <v>1656</v>
      </c>
      <c r="E531" s="7">
        <v>619</v>
      </c>
      <c r="F531" s="8" t="s">
        <v>515</v>
      </c>
      <c r="G531" s="7" t="s">
        <v>1121</v>
      </c>
      <c r="H531" s="9" t="s">
        <v>1392</v>
      </c>
      <c r="I531" s="9" t="s">
        <v>1392</v>
      </c>
      <c r="J531" s="6" t="s">
        <v>1392</v>
      </c>
      <c r="K531" s="6" t="s">
        <v>1392</v>
      </c>
      <c r="L531" s="6" t="s">
        <v>1392</v>
      </c>
      <c r="M531" s="6" t="s">
        <v>1392</v>
      </c>
    </row>
    <row r="532" spans="1:13">
      <c r="A532" s="6" t="s">
        <v>705</v>
      </c>
      <c r="B532" s="10" t="s">
        <v>1655</v>
      </c>
      <c r="C532" s="6" t="s">
        <v>705</v>
      </c>
      <c r="D532" s="7" t="s">
        <v>1656</v>
      </c>
      <c r="E532" s="7">
        <v>87</v>
      </c>
      <c r="F532" s="8" t="s">
        <v>364</v>
      </c>
      <c r="G532" s="7" t="s">
        <v>1072</v>
      </c>
      <c r="H532" s="9" t="s">
        <v>350</v>
      </c>
      <c r="I532" s="9" t="s">
        <v>1392</v>
      </c>
      <c r="J532" s="6" t="s">
        <v>350</v>
      </c>
      <c r="K532" s="6" t="s">
        <v>1392</v>
      </c>
      <c r="L532" s="6" t="s">
        <v>1392</v>
      </c>
      <c r="M532" s="6" t="s">
        <v>1392</v>
      </c>
    </row>
    <row r="533" spans="1:13">
      <c r="A533" s="7" t="s">
        <v>1121</v>
      </c>
      <c r="B533" s="7" t="s">
        <v>1491</v>
      </c>
      <c r="C533" s="7" t="s">
        <v>1121</v>
      </c>
      <c r="D533" s="7" t="s">
        <v>1656</v>
      </c>
      <c r="E533" s="7">
        <v>1050</v>
      </c>
      <c r="F533" s="8" t="s">
        <v>515</v>
      </c>
      <c r="G533" s="7" t="s">
        <v>1121</v>
      </c>
      <c r="H533" s="9" t="s">
        <v>1392</v>
      </c>
      <c r="I533" s="9" t="s">
        <v>1392</v>
      </c>
      <c r="J533" s="6" t="s">
        <v>1392</v>
      </c>
      <c r="K533" s="6" t="s">
        <v>1392</v>
      </c>
      <c r="L533" s="6" t="s">
        <v>1392</v>
      </c>
      <c r="M533" s="6" t="s">
        <v>1392</v>
      </c>
    </row>
    <row r="534" spans="1:13">
      <c r="A534" s="7" t="s">
        <v>536</v>
      </c>
      <c r="B534" s="7" t="s">
        <v>1658</v>
      </c>
      <c r="C534" s="7" t="s">
        <v>536</v>
      </c>
      <c r="D534" s="7" t="s">
        <v>1656</v>
      </c>
      <c r="E534" s="7">
        <v>632</v>
      </c>
      <c r="F534" s="8" t="s">
        <v>532</v>
      </c>
      <c r="G534" s="7" t="s">
        <v>1124</v>
      </c>
      <c r="H534" s="9" t="s">
        <v>1392</v>
      </c>
      <c r="I534" s="9" t="s">
        <v>1392</v>
      </c>
      <c r="J534" s="6" t="s">
        <v>1392</v>
      </c>
      <c r="K534" s="6" t="s">
        <v>1392</v>
      </c>
      <c r="L534" s="6" t="s">
        <v>1392</v>
      </c>
      <c r="M534" s="6" t="s">
        <v>1392</v>
      </c>
    </row>
    <row r="535" spans="1:13">
      <c r="A535" s="7" t="s">
        <v>62</v>
      </c>
      <c r="B535" s="7" t="s">
        <v>1491</v>
      </c>
      <c r="C535" s="7" t="s">
        <v>62</v>
      </c>
      <c r="D535" s="7" t="s">
        <v>1656</v>
      </c>
      <c r="E535" s="7">
        <v>925</v>
      </c>
      <c r="F535" s="8" t="s">
        <v>63</v>
      </c>
      <c r="G535" s="7" t="s">
        <v>62</v>
      </c>
      <c r="H535" s="9" t="s">
        <v>1392</v>
      </c>
      <c r="I535" s="9" t="s">
        <v>1392</v>
      </c>
      <c r="J535" s="6" t="s">
        <v>1392</v>
      </c>
      <c r="K535" s="6" t="s">
        <v>1392</v>
      </c>
      <c r="L535" s="6" t="s">
        <v>1392</v>
      </c>
      <c r="M535" s="6" t="s">
        <v>1392</v>
      </c>
    </row>
    <row r="536" spans="1:13">
      <c r="A536" s="7" t="s">
        <v>706</v>
      </c>
      <c r="B536" s="7" t="s">
        <v>1655</v>
      </c>
      <c r="C536" s="7" t="s">
        <v>706</v>
      </c>
      <c r="D536" s="7" t="s">
        <v>1656</v>
      </c>
      <c r="E536" s="7">
        <v>138</v>
      </c>
      <c r="F536" s="8" t="s">
        <v>364</v>
      </c>
      <c r="G536" s="7" t="s">
        <v>1072</v>
      </c>
      <c r="H536" s="9" t="s">
        <v>1661</v>
      </c>
      <c r="I536" s="9" t="s">
        <v>1392</v>
      </c>
      <c r="J536" s="6" t="s">
        <v>1392</v>
      </c>
      <c r="K536" s="6" t="s">
        <v>1392</v>
      </c>
      <c r="L536" s="6" t="s">
        <v>1392</v>
      </c>
      <c r="M536" s="6" t="s">
        <v>1392</v>
      </c>
    </row>
    <row r="537" spans="1:13">
      <c r="A537" s="7" t="s">
        <v>124</v>
      </c>
      <c r="B537" s="7" t="s">
        <v>1491</v>
      </c>
      <c r="C537" s="7" t="s">
        <v>124</v>
      </c>
      <c r="D537" s="7" t="s">
        <v>1656</v>
      </c>
      <c r="E537" s="7">
        <v>984</v>
      </c>
      <c r="F537" s="8" t="s">
        <v>125</v>
      </c>
      <c r="G537" s="7" t="s">
        <v>124</v>
      </c>
      <c r="H537" s="9" t="s">
        <v>1392</v>
      </c>
      <c r="I537" s="9" t="s">
        <v>1392</v>
      </c>
      <c r="J537" s="6" t="s">
        <v>1392</v>
      </c>
      <c r="K537" s="6" t="s">
        <v>1392</v>
      </c>
      <c r="L537" s="6" t="s">
        <v>1392</v>
      </c>
      <c r="M537" s="6" t="s">
        <v>1392</v>
      </c>
    </row>
    <row r="538" spans="1:13">
      <c r="A538" s="7" t="s">
        <v>542</v>
      </c>
      <c r="B538" s="7" t="s">
        <v>1658</v>
      </c>
      <c r="C538" s="7" t="s">
        <v>542</v>
      </c>
      <c r="D538" s="7" t="s">
        <v>1656</v>
      </c>
      <c r="E538" s="7">
        <v>653</v>
      </c>
      <c r="F538" s="8" t="s">
        <v>541</v>
      </c>
      <c r="G538" s="7" t="s">
        <v>1126</v>
      </c>
      <c r="H538" s="9" t="s">
        <v>1392</v>
      </c>
      <c r="I538" s="9" t="s">
        <v>1392</v>
      </c>
      <c r="J538" s="6" t="s">
        <v>1392</v>
      </c>
      <c r="K538" s="6" t="s">
        <v>1392</v>
      </c>
      <c r="L538" s="6" t="s">
        <v>1392</v>
      </c>
      <c r="M538" s="6" t="s">
        <v>1392</v>
      </c>
    </row>
    <row r="539" spans="1:13">
      <c r="A539" s="7" t="s">
        <v>442</v>
      </c>
      <c r="B539" s="7" t="s">
        <v>1658</v>
      </c>
      <c r="C539" s="7" t="s">
        <v>442</v>
      </c>
      <c r="D539" s="7" t="s">
        <v>1656</v>
      </c>
      <c r="E539" s="7">
        <v>419</v>
      </c>
      <c r="F539" s="8" t="s">
        <v>441</v>
      </c>
      <c r="G539" s="7" t="s">
        <v>1102</v>
      </c>
      <c r="H539" s="9" t="s">
        <v>1392</v>
      </c>
      <c r="I539" s="9" t="s">
        <v>1392</v>
      </c>
      <c r="J539" s="6" t="s">
        <v>1392</v>
      </c>
      <c r="K539" s="6" t="s">
        <v>1392</v>
      </c>
      <c r="L539" s="6" t="s">
        <v>1392</v>
      </c>
      <c r="M539" s="6" t="s">
        <v>1392</v>
      </c>
    </row>
    <row r="540" spans="1:13">
      <c r="A540" s="7" t="s">
        <v>707</v>
      </c>
      <c r="B540" s="7" t="s">
        <v>1657</v>
      </c>
      <c r="C540" s="7" t="s">
        <v>707</v>
      </c>
      <c r="D540" s="7" t="s">
        <v>1656</v>
      </c>
      <c r="E540" s="7">
        <v>262</v>
      </c>
      <c r="F540" s="8" t="s">
        <v>403</v>
      </c>
      <c r="G540" s="7" t="s">
        <v>1085</v>
      </c>
      <c r="H540" s="9" t="s">
        <v>348</v>
      </c>
      <c r="I540" s="9" t="s">
        <v>1392</v>
      </c>
      <c r="J540" s="6" t="s">
        <v>348</v>
      </c>
      <c r="K540" s="6" t="s">
        <v>1392</v>
      </c>
      <c r="L540" s="6" t="s">
        <v>1392</v>
      </c>
      <c r="M540" s="6" t="s">
        <v>1392</v>
      </c>
    </row>
    <row r="541" spans="1:13">
      <c r="A541" s="7" t="s">
        <v>482</v>
      </c>
      <c r="B541" s="10" t="s">
        <v>1658</v>
      </c>
      <c r="C541" s="7" t="s">
        <v>482</v>
      </c>
      <c r="D541" s="7" t="s">
        <v>1656</v>
      </c>
      <c r="E541" s="7">
        <v>503</v>
      </c>
      <c r="F541" s="11" t="s">
        <v>480</v>
      </c>
      <c r="G541" s="7" t="s">
        <v>1109</v>
      </c>
      <c r="H541" s="9" t="s">
        <v>1392</v>
      </c>
      <c r="I541" s="9" t="s">
        <v>1392</v>
      </c>
      <c r="J541" s="6" t="s">
        <v>1392</v>
      </c>
      <c r="K541" s="6" t="s">
        <v>1392</v>
      </c>
      <c r="L541" s="6" t="s">
        <v>1392</v>
      </c>
      <c r="M541" s="6" t="s">
        <v>1392</v>
      </c>
    </row>
    <row r="542" spans="1:13">
      <c r="A542" s="7" t="s">
        <v>551</v>
      </c>
      <c r="B542" s="7" t="s">
        <v>1658</v>
      </c>
      <c r="C542" s="7" t="s">
        <v>551</v>
      </c>
      <c r="D542" s="7" t="s">
        <v>1656</v>
      </c>
      <c r="E542" s="7">
        <v>688</v>
      </c>
      <c r="F542" s="8" t="s">
        <v>545</v>
      </c>
      <c r="G542" s="7" t="s">
        <v>1127</v>
      </c>
      <c r="H542" s="9" t="s">
        <v>1392</v>
      </c>
      <c r="I542" s="9" t="s">
        <v>1392</v>
      </c>
      <c r="J542" s="6" t="s">
        <v>1392</v>
      </c>
      <c r="K542" s="6" t="s">
        <v>1392</v>
      </c>
      <c r="L542" s="6" t="s">
        <v>1392</v>
      </c>
      <c r="M542" s="6" t="s">
        <v>1392</v>
      </c>
    </row>
    <row r="543" spans="1:13">
      <c r="A543" s="7" t="s">
        <v>708</v>
      </c>
      <c r="B543" s="7" t="s">
        <v>1655</v>
      </c>
      <c r="C543" s="7" t="s">
        <v>708</v>
      </c>
      <c r="D543" s="7" t="s">
        <v>1656</v>
      </c>
      <c r="E543" s="7">
        <v>655</v>
      </c>
      <c r="F543" s="8" t="s">
        <v>541</v>
      </c>
      <c r="G543" s="7" t="s">
        <v>1126</v>
      </c>
      <c r="H543" s="9" t="s">
        <v>1392</v>
      </c>
      <c r="I543" s="9" t="s">
        <v>1392</v>
      </c>
      <c r="J543" s="6" t="s">
        <v>1392</v>
      </c>
      <c r="K543" s="6" t="s">
        <v>1392</v>
      </c>
      <c r="L543" s="6" t="s">
        <v>1392</v>
      </c>
      <c r="M543" s="6" t="s">
        <v>1392</v>
      </c>
    </row>
    <row r="544" spans="1:13">
      <c r="A544" s="7" t="s">
        <v>709</v>
      </c>
      <c r="B544" s="7" t="s">
        <v>1655</v>
      </c>
      <c r="C544" s="7" t="s">
        <v>709</v>
      </c>
      <c r="D544" s="7" t="s">
        <v>1656</v>
      </c>
      <c r="E544" s="7">
        <v>564</v>
      </c>
      <c r="F544" s="8" t="s">
        <v>500</v>
      </c>
      <c r="G544" s="7" t="s">
        <v>1116</v>
      </c>
      <c r="H544" s="9" t="s">
        <v>1392</v>
      </c>
      <c r="I544" s="9" t="s">
        <v>1392</v>
      </c>
      <c r="J544" s="6" t="s">
        <v>1392</v>
      </c>
      <c r="K544" s="6" t="s">
        <v>1392</v>
      </c>
      <c r="L544" s="6" t="s">
        <v>1392</v>
      </c>
      <c r="M544" s="6" t="s">
        <v>1392</v>
      </c>
    </row>
    <row r="545" spans="1:13">
      <c r="A545" s="6" t="s">
        <v>379</v>
      </c>
      <c r="B545" s="10" t="s">
        <v>1658</v>
      </c>
      <c r="C545" s="6" t="s">
        <v>379</v>
      </c>
      <c r="D545" s="7" t="s">
        <v>1656</v>
      </c>
      <c r="E545" s="7">
        <v>175</v>
      </c>
      <c r="F545" s="8" t="s">
        <v>377</v>
      </c>
      <c r="G545" s="7" t="s">
        <v>1074</v>
      </c>
      <c r="H545" s="9" t="s">
        <v>1392</v>
      </c>
      <c r="I545" s="9" t="s">
        <v>1392</v>
      </c>
      <c r="J545" s="6" t="s">
        <v>1392</v>
      </c>
      <c r="K545" s="6" t="s">
        <v>1392</v>
      </c>
      <c r="L545" s="6" t="s">
        <v>1392</v>
      </c>
      <c r="M545" s="6" t="s">
        <v>1392</v>
      </c>
    </row>
    <row r="546" spans="1:13">
      <c r="A546" s="7" t="s">
        <v>710</v>
      </c>
      <c r="B546" s="7" t="s">
        <v>1657</v>
      </c>
      <c r="C546" s="7" t="s">
        <v>710</v>
      </c>
      <c r="D546" s="7" t="s">
        <v>1656</v>
      </c>
      <c r="E546" s="7">
        <v>693</v>
      </c>
      <c r="F546" s="8" t="s">
        <v>553</v>
      </c>
      <c r="G546" s="7" t="s">
        <v>1129</v>
      </c>
      <c r="H546" s="9" t="s">
        <v>1392</v>
      </c>
      <c r="I546" s="9" t="s">
        <v>1392</v>
      </c>
      <c r="J546" s="6" t="s">
        <v>1392</v>
      </c>
      <c r="K546" s="6" t="s">
        <v>1392</v>
      </c>
      <c r="L546" s="6" t="s">
        <v>1392</v>
      </c>
      <c r="M546" s="6" t="s">
        <v>1392</v>
      </c>
    </row>
    <row r="547" spans="1:13">
      <c r="A547" s="7" t="s">
        <v>711</v>
      </c>
      <c r="B547" s="7" t="s">
        <v>1657</v>
      </c>
      <c r="C547" s="7" t="s">
        <v>711</v>
      </c>
      <c r="D547" s="7" t="s">
        <v>1656</v>
      </c>
      <c r="E547" s="7">
        <v>803</v>
      </c>
      <c r="F547" s="8" t="s">
        <v>500</v>
      </c>
      <c r="G547" s="7" t="s">
        <v>1116</v>
      </c>
      <c r="H547" s="9" t="s">
        <v>1392</v>
      </c>
      <c r="I547" s="9" t="s">
        <v>1392</v>
      </c>
      <c r="J547" s="6" t="s">
        <v>1392</v>
      </c>
      <c r="K547" s="6" t="s">
        <v>1392</v>
      </c>
      <c r="L547" s="6" t="s">
        <v>1392</v>
      </c>
      <c r="M547" s="6" t="s">
        <v>1392</v>
      </c>
    </row>
    <row r="548" spans="1:13">
      <c r="A548" s="7" t="s">
        <v>712</v>
      </c>
      <c r="B548" s="7" t="s">
        <v>1655</v>
      </c>
      <c r="C548" s="7" t="s">
        <v>712</v>
      </c>
      <c r="D548" s="7" t="s">
        <v>1656</v>
      </c>
      <c r="E548" s="7">
        <v>648</v>
      </c>
      <c r="F548" s="8" t="s">
        <v>541</v>
      </c>
      <c r="G548" s="7" t="s">
        <v>1126</v>
      </c>
      <c r="H548" s="9" t="s">
        <v>350</v>
      </c>
      <c r="I548" s="9" t="s">
        <v>1392</v>
      </c>
      <c r="J548" s="6" t="s">
        <v>350</v>
      </c>
      <c r="K548" s="6" t="s">
        <v>1392</v>
      </c>
      <c r="L548" s="6" t="s">
        <v>1392</v>
      </c>
      <c r="M548" s="6" t="s">
        <v>1392</v>
      </c>
    </row>
    <row r="549" spans="1:13">
      <c r="A549" s="7" t="s">
        <v>481</v>
      </c>
      <c r="B549" s="7" t="s">
        <v>1658</v>
      </c>
      <c r="C549" s="7" t="s">
        <v>481</v>
      </c>
      <c r="D549" s="7" t="s">
        <v>1656</v>
      </c>
      <c r="E549" s="7">
        <v>500</v>
      </c>
      <c r="F549" s="8" t="s">
        <v>480</v>
      </c>
      <c r="G549" s="7" t="s">
        <v>1109</v>
      </c>
      <c r="H549" s="9" t="s">
        <v>1392</v>
      </c>
      <c r="I549" s="9" t="s">
        <v>1392</v>
      </c>
      <c r="J549" s="6" t="s">
        <v>1392</v>
      </c>
      <c r="K549" s="6" t="s">
        <v>1392</v>
      </c>
      <c r="L549" s="6" t="s">
        <v>1392</v>
      </c>
      <c r="M549" s="6" t="s">
        <v>1392</v>
      </c>
    </row>
    <row r="550" spans="1:13">
      <c r="A550" s="7" t="s">
        <v>713</v>
      </c>
      <c r="B550" s="7" t="s">
        <v>1657</v>
      </c>
      <c r="C550" s="7" t="s">
        <v>713</v>
      </c>
      <c r="D550" s="7" t="s">
        <v>1656</v>
      </c>
      <c r="E550" s="7">
        <v>121</v>
      </c>
      <c r="F550" s="8" t="s">
        <v>364</v>
      </c>
      <c r="G550" s="7" t="s">
        <v>1072</v>
      </c>
      <c r="H550" s="9" t="s">
        <v>1392</v>
      </c>
      <c r="I550" s="9" t="s">
        <v>1392</v>
      </c>
      <c r="J550" s="6" t="s">
        <v>1392</v>
      </c>
      <c r="K550" s="6" t="s">
        <v>1392</v>
      </c>
      <c r="L550" s="6" t="s">
        <v>1392</v>
      </c>
      <c r="M550" s="6" t="s">
        <v>1392</v>
      </c>
    </row>
    <row r="551" spans="1:13">
      <c r="A551" s="7" t="s">
        <v>511</v>
      </c>
      <c r="B551" s="7" t="s">
        <v>1658</v>
      </c>
      <c r="C551" s="7" t="s">
        <v>511</v>
      </c>
      <c r="D551" s="7" t="s">
        <v>1656</v>
      </c>
      <c r="E551" s="7">
        <v>600</v>
      </c>
      <c r="F551" s="8" t="s">
        <v>510</v>
      </c>
      <c r="G551" s="7" t="s">
        <v>1119</v>
      </c>
      <c r="H551" s="9" t="s">
        <v>1392</v>
      </c>
      <c r="I551" s="9" t="s">
        <v>1392</v>
      </c>
      <c r="J551" s="6" t="s">
        <v>1392</v>
      </c>
      <c r="K551" s="6" t="s">
        <v>1392</v>
      </c>
      <c r="L551" s="6" t="s">
        <v>1392</v>
      </c>
      <c r="M551" s="6" t="s">
        <v>1392</v>
      </c>
    </row>
    <row r="552" spans="1:13">
      <c r="A552" s="7" t="s">
        <v>390</v>
      </c>
      <c r="B552" s="7" t="s">
        <v>1658</v>
      </c>
      <c r="C552" s="7" t="s">
        <v>390</v>
      </c>
      <c r="D552" s="7" t="s">
        <v>1656</v>
      </c>
      <c r="E552" s="7">
        <v>197</v>
      </c>
      <c r="F552" s="8" t="s">
        <v>383</v>
      </c>
      <c r="G552" s="7" t="s">
        <v>1076</v>
      </c>
      <c r="H552" s="9" t="s">
        <v>1392</v>
      </c>
      <c r="I552" s="9" t="s">
        <v>1392</v>
      </c>
      <c r="J552" s="6" t="s">
        <v>1392</v>
      </c>
      <c r="K552" s="6" t="s">
        <v>1392</v>
      </c>
      <c r="L552" s="6" t="s">
        <v>1392</v>
      </c>
      <c r="M552" s="6" t="s">
        <v>1392</v>
      </c>
    </row>
    <row r="553" spans="1:13">
      <c r="A553" s="12" t="s">
        <v>714</v>
      </c>
      <c r="B553" s="7" t="s">
        <v>1657</v>
      </c>
      <c r="C553" s="7" t="s">
        <v>714</v>
      </c>
      <c r="D553" s="7" t="s">
        <v>1656</v>
      </c>
      <c r="E553" s="7">
        <v>844</v>
      </c>
      <c r="F553" s="8" t="s">
        <v>8</v>
      </c>
      <c r="G553" s="7" t="s">
        <v>9</v>
      </c>
      <c r="H553" s="9" t="s">
        <v>1392</v>
      </c>
      <c r="I553" s="9" t="s">
        <v>1236</v>
      </c>
      <c r="J553" s="6" t="s">
        <v>1236</v>
      </c>
      <c r="K553" s="6" t="s">
        <v>1392</v>
      </c>
      <c r="L553" s="6" t="s">
        <v>1392</v>
      </c>
      <c r="M553" s="6" t="s">
        <v>1392</v>
      </c>
    </row>
    <row r="554" spans="1:13">
      <c r="A554" s="7" t="s">
        <v>715</v>
      </c>
      <c r="B554" s="10" t="s">
        <v>1655</v>
      </c>
      <c r="C554" s="7" t="s">
        <v>715</v>
      </c>
      <c r="D554" s="7" t="s">
        <v>1656</v>
      </c>
      <c r="E554" s="7">
        <v>214</v>
      </c>
      <c r="F554" s="11" t="s">
        <v>393</v>
      </c>
      <c r="G554" s="7" t="s">
        <v>1079</v>
      </c>
      <c r="H554" s="9" t="s">
        <v>345</v>
      </c>
      <c r="I554" s="9" t="s">
        <v>1392</v>
      </c>
      <c r="J554" s="6" t="s">
        <v>345</v>
      </c>
      <c r="K554" s="6" t="s">
        <v>1392</v>
      </c>
      <c r="L554" s="6" t="s">
        <v>1392</v>
      </c>
      <c r="M554" s="6" t="s">
        <v>1392</v>
      </c>
    </row>
    <row r="555" spans="1:13">
      <c r="A555" s="7" t="s">
        <v>716</v>
      </c>
      <c r="B555" s="7" t="s">
        <v>1657</v>
      </c>
      <c r="C555" s="7" t="s">
        <v>716</v>
      </c>
      <c r="D555" s="7" t="s">
        <v>1656</v>
      </c>
      <c r="E555" s="7">
        <v>521</v>
      </c>
      <c r="F555" s="8" t="s">
        <v>491</v>
      </c>
      <c r="G555" s="7" t="s">
        <v>1114</v>
      </c>
      <c r="H555" s="9" t="s">
        <v>1392</v>
      </c>
      <c r="I555" s="9" t="s">
        <v>1392</v>
      </c>
      <c r="J555" s="6" t="s">
        <v>1392</v>
      </c>
      <c r="K555" s="6" t="s">
        <v>1392</v>
      </c>
      <c r="L555" s="6" t="s">
        <v>1392</v>
      </c>
      <c r="M555" s="6" t="s">
        <v>1392</v>
      </c>
    </row>
    <row r="556" spans="1:13">
      <c r="A556" s="7" t="s">
        <v>717</v>
      </c>
      <c r="B556" s="7" t="s">
        <v>1657</v>
      </c>
      <c r="C556" s="7" t="s">
        <v>717</v>
      </c>
      <c r="D556" s="7" t="s">
        <v>1656</v>
      </c>
      <c r="E556" s="7">
        <v>565</v>
      </c>
      <c r="F556" s="8" t="s">
        <v>500</v>
      </c>
      <c r="G556" s="7" t="s">
        <v>1116</v>
      </c>
      <c r="H556" s="9" t="s">
        <v>1392</v>
      </c>
      <c r="I556" s="9" t="s">
        <v>1392</v>
      </c>
      <c r="J556" s="6" t="s">
        <v>1392</v>
      </c>
      <c r="K556" s="6" t="s">
        <v>1392</v>
      </c>
      <c r="L556" s="6" t="s">
        <v>1392</v>
      </c>
      <c r="M556" s="6" t="s">
        <v>1392</v>
      </c>
    </row>
    <row r="557" spans="1:13">
      <c r="A557" s="7" t="s">
        <v>718</v>
      </c>
      <c r="B557" s="7" t="s">
        <v>1657</v>
      </c>
      <c r="C557" s="7" t="s">
        <v>718</v>
      </c>
      <c r="D557" s="7" t="s">
        <v>1656</v>
      </c>
      <c r="E557" s="7">
        <v>649</v>
      </c>
      <c r="F557" s="8" t="s">
        <v>541</v>
      </c>
      <c r="G557" s="7" t="s">
        <v>1126</v>
      </c>
      <c r="H557" s="9" t="s">
        <v>1392</v>
      </c>
      <c r="I557" s="9" t="s">
        <v>1392</v>
      </c>
      <c r="J557" s="6" t="s">
        <v>1392</v>
      </c>
      <c r="K557" s="6" t="s">
        <v>1392</v>
      </c>
      <c r="L557" s="6" t="s">
        <v>1392</v>
      </c>
      <c r="M557" s="6" t="s">
        <v>1392</v>
      </c>
    </row>
    <row r="558" spans="1:13">
      <c r="A558" s="7" t="s">
        <v>378</v>
      </c>
      <c r="B558" s="10" t="s">
        <v>1658</v>
      </c>
      <c r="C558" s="7" t="s">
        <v>378</v>
      </c>
      <c r="D558" s="7" t="s">
        <v>1656</v>
      </c>
      <c r="E558" s="7">
        <v>174</v>
      </c>
      <c r="F558" s="11" t="s">
        <v>377</v>
      </c>
      <c r="G558" s="7" t="s">
        <v>1074</v>
      </c>
      <c r="H558" s="9" t="s">
        <v>348</v>
      </c>
      <c r="I558" s="9" t="s">
        <v>1392</v>
      </c>
      <c r="J558" s="6" t="s">
        <v>350</v>
      </c>
      <c r="K558" s="6" t="s">
        <v>1392</v>
      </c>
      <c r="L558" s="6" t="s">
        <v>1392</v>
      </c>
      <c r="M558" s="6" t="s">
        <v>1392</v>
      </c>
    </row>
    <row r="559" spans="1:13">
      <c r="A559" s="7" t="s">
        <v>719</v>
      </c>
      <c r="B559" s="10" t="s">
        <v>1655</v>
      </c>
      <c r="C559" s="7" t="s">
        <v>719</v>
      </c>
      <c r="D559" s="7" t="s">
        <v>1656</v>
      </c>
      <c r="E559" s="7">
        <v>382</v>
      </c>
      <c r="F559" s="11" t="s">
        <v>422</v>
      </c>
      <c r="G559" s="7" t="s">
        <v>1095</v>
      </c>
      <c r="H559" s="9" t="s">
        <v>350</v>
      </c>
      <c r="I559" s="9" t="s">
        <v>1392</v>
      </c>
      <c r="J559" s="6" t="s">
        <v>350</v>
      </c>
      <c r="K559" s="6" t="s">
        <v>1392</v>
      </c>
      <c r="L559" s="6" t="s">
        <v>1392</v>
      </c>
      <c r="M559" s="6" t="s">
        <v>1392</v>
      </c>
    </row>
    <row r="560" spans="1:13">
      <c r="A560" s="7" t="s">
        <v>533</v>
      </c>
      <c r="B560" s="7" t="s">
        <v>1658</v>
      </c>
      <c r="C560" s="7" t="s">
        <v>533</v>
      </c>
      <c r="D560" s="7" t="s">
        <v>1656</v>
      </c>
      <c r="E560" s="7">
        <v>629</v>
      </c>
      <c r="F560" s="8" t="s">
        <v>532</v>
      </c>
      <c r="G560" s="7" t="s">
        <v>1124</v>
      </c>
      <c r="H560" s="9" t="s">
        <v>1392</v>
      </c>
      <c r="I560" s="9" t="s">
        <v>1392</v>
      </c>
      <c r="J560" s="6" t="s">
        <v>1392</v>
      </c>
      <c r="K560" s="6" t="s">
        <v>1392</v>
      </c>
      <c r="L560" s="6" t="s">
        <v>1392</v>
      </c>
      <c r="M560" s="6" t="s">
        <v>1392</v>
      </c>
    </row>
    <row r="561" spans="1:13">
      <c r="A561" s="7" t="s">
        <v>720</v>
      </c>
      <c r="B561" s="10" t="s">
        <v>1655</v>
      </c>
      <c r="C561" s="7" t="s">
        <v>720</v>
      </c>
      <c r="D561" s="7" t="s">
        <v>1656</v>
      </c>
      <c r="E561" s="7">
        <v>687</v>
      </c>
      <c r="F561" s="11" t="s">
        <v>545</v>
      </c>
      <c r="G561" s="7" t="s">
        <v>1127</v>
      </c>
      <c r="H561" s="9" t="s">
        <v>1392</v>
      </c>
      <c r="I561" s="9" t="s">
        <v>1392</v>
      </c>
      <c r="J561" s="6" t="s">
        <v>1392</v>
      </c>
      <c r="K561" s="6" t="s">
        <v>1561</v>
      </c>
      <c r="L561" s="6" t="s">
        <v>1570</v>
      </c>
      <c r="M561" s="6" t="s">
        <v>1567</v>
      </c>
    </row>
    <row r="562" spans="1:13">
      <c r="A562" s="7" t="s">
        <v>74</v>
      </c>
      <c r="B562" s="7" t="s">
        <v>1491</v>
      </c>
      <c r="C562" s="7" t="s">
        <v>74</v>
      </c>
      <c r="D562" s="7" t="s">
        <v>1656</v>
      </c>
      <c r="E562" s="7">
        <v>933</v>
      </c>
      <c r="F562" s="8" t="s">
        <v>75</v>
      </c>
      <c r="G562" s="7" t="s">
        <v>74</v>
      </c>
      <c r="H562" s="9" t="s">
        <v>1392</v>
      </c>
      <c r="I562" s="9" t="s">
        <v>1392</v>
      </c>
      <c r="J562" s="6" t="s">
        <v>1392</v>
      </c>
      <c r="K562" s="6" t="s">
        <v>1392</v>
      </c>
      <c r="L562" s="6" t="s">
        <v>1392</v>
      </c>
      <c r="M562" s="6" t="s">
        <v>1392</v>
      </c>
    </row>
    <row r="563" spans="1:13">
      <c r="A563" s="7" t="s">
        <v>721</v>
      </c>
      <c r="B563" s="7" t="s">
        <v>1655</v>
      </c>
      <c r="C563" s="7" t="s">
        <v>721</v>
      </c>
      <c r="D563" s="7" t="s">
        <v>1656</v>
      </c>
      <c r="E563" s="7">
        <v>372</v>
      </c>
      <c r="F563" s="8" t="s">
        <v>421</v>
      </c>
      <c r="G563" s="7" t="s">
        <v>1094</v>
      </c>
      <c r="H563" s="9" t="s">
        <v>1392</v>
      </c>
      <c r="I563" s="9" t="s">
        <v>1392</v>
      </c>
      <c r="J563" s="6" t="s">
        <v>1392</v>
      </c>
      <c r="K563" s="6" t="s">
        <v>1392</v>
      </c>
      <c r="L563" s="6" t="s">
        <v>1392</v>
      </c>
      <c r="M563" s="6" t="s">
        <v>1392</v>
      </c>
    </row>
    <row r="564" spans="1:13">
      <c r="A564" s="7" t="s">
        <v>44</v>
      </c>
      <c r="B564" s="7" t="s">
        <v>1491</v>
      </c>
      <c r="C564" s="7" t="s">
        <v>44</v>
      </c>
      <c r="D564" s="7" t="s">
        <v>1656</v>
      </c>
      <c r="E564" s="7">
        <v>911</v>
      </c>
      <c r="F564" s="8" t="s">
        <v>45</v>
      </c>
      <c r="G564" s="7" t="s">
        <v>44</v>
      </c>
      <c r="H564" s="9" t="s">
        <v>1392</v>
      </c>
      <c r="I564" s="9" t="s">
        <v>1392</v>
      </c>
      <c r="J564" s="6" t="s">
        <v>1392</v>
      </c>
      <c r="K564" s="6" t="s">
        <v>1392</v>
      </c>
      <c r="L564" s="6" t="s">
        <v>1392</v>
      </c>
      <c r="M564" s="6" t="s">
        <v>1392</v>
      </c>
    </row>
    <row r="565" spans="1:13">
      <c r="A565" s="7" t="s">
        <v>268</v>
      </c>
      <c r="B565" s="7" t="s">
        <v>1491</v>
      </c>
      <c r="C565" s="7" t="s">
        <v>268</v>
      </c>
      <c r="D565" s="7" t="s">
        <v>1656</v>
      </c>
      <c r="E565" s="7">
        <v>1091</v>
      </c>
      <c r="F565" s="8" t="s">
        <v>269</v>
      </c>
      <c r="G565" s="7" t="s">
        <v>268</v>
      </c>
      <c r="H565" s="9" t="s">
        <v>1392</v>
      </c>
      <c r="I565" s="9" t="s">
        <v>1392</v>
      </c>
      <c r="J565" s="6" t="s">
        <v>1392</v>
      </c>
      <c r="K565" s="6" t="s">
        <v>1392</v>
      </c>
      <c r="L565" s="6" t="s">
        <v>1392</v>
      </c>
      <c r="M565" s="6" t="s">
        <v>1392</v>
      </c>
    </row>
    <row r="566" spans="1:13">
      <c r="A566" s="7" t="s">
        <v>722</v>
      </c>
      <c r="B566" s="7" t="s">
        <v>1655</v>
      </c>
      <c r="C566" s="7" t="s">
        <v>722</v>
      </c>
      <c r="D566" s="7" t="s">
        <v>1656</v>
      </c>
      <c r="E566" s="7">
        <v>458</v>
      </c>
      <c r="F566" s="8" t="s">
        <v>462</v>
      </c>
      <c r="G566" s="7" t="s">
        <v>1105</v>
      </c>
      <c r="H566" s="9" t="s">
        <v>1392</v>
      </c>
      <c r="I566" s="9" t="s">
        <v>1392</v>
      </c>
      <c r="J566" s="6" t="s">
        <v>1392</v>
      </c>
      <c r="K566" s="6" t="s">
        <v>1392</v>
      </c>
      <c r="L566" s="6" t="s">
        <v>1392</v>
      </c>
      <c r="M566" s="6" t="s">
        <v>1392</v>
      </c>
    </row>
    <row r="567" spans="1:13">
      <c r="A567" s="7" t="s">
        <v>723</v>
      </c>
      <c r="B567" s="10" t="s">
        <v>1655</v>
      </c>
      <c r="C567" s="7" t="s">
        <v>723</v>
      </c>
      <c r="D567" s="7" t="s">
        <v>1656</v>
      </c>
      <c r="E567" s="7">
        <v>527</v>
      </c>
      <c r="F567" s="11" t="s">
        <v>491</v>
      </c>
      <c r="G567" s="7" t="s">
        <v>1114</v>
      </c>
      <c r="H567" s="9" t="s">
        <v>1392</v>
      </c>
      <c r="I567" s="9" t="s">
        <v>1392</v>
      </c>
      <c r="J567" s="6" t="s">
        <v>1392</v>
      </c>
      <c r="K567" s="6" t="s">
        <v>1561</v>
      </c>
      <c r="L567" s="6" t="s">
        <v>1570</v>
      </c>
      <c r="M567" s="6" t="s">
        <v>1567</v>
      </c>
    </row>
    <row r="568" spans="1:13">
      <c r="A568" s="7" t="s">
        <v>724</v>
      </c>
      <c r="B568" s="7" t="s">
        <v>1655</v>
      </c>
      <c r="C568" s="7" t="s">
        <v>724</v>
      </c>
      <c r="D568" s="7" t="s">
        <v>1656</v>
      </c>
      <c r="E568" s="7">
        <v>44</v>
      </c>
      <c r="F568" s="8" t="s">
        <v>351</v>
      </c>
      <c r="G568" s="7" t="s">
        <v>1064</v>
      </c>
      <c r="H568" s="9" t="s">
        <v>1392</v>
      </c>
      <c r="I568" s="9" t="s">
        <v>1392</v>
      </c>
      <c r="J568" s="6" t="s">
        <v>1392</v>
      </c>
      <c r="K568" s="6" t="s">
        <v>1392</v>
      </c>
      <c r="L568" s="6" t="s">
        <v>1392</v>
      </c>
      <c r="M568" s="6" t="s">
        <v>1392</v>
      </c>
    </row>
    <row r="569" spans="1:13">
      <c r="A569" s="7" t="s">
        <v>725</v>
      </c>
      <c r="B569" s="10" t="s">
        <v>1655</v>
      </c>
      <c r="C569" s="7" t="s">
        <v>725</v>
      </c>
      <c r="D569" s="7" t="s">
        <v>1656</v>
      </c>
      <c r="E569" s="7">
        <v>638</v>
      </c>
      <c r="F569" s="11" t="s">
        <v>541</v>
      </c>
      <c r="G569" s="7" t="s">
        <v>1126</v>
      </c>
      <c r="H569" s="9" t="s">
        <v>1392</v>
      </c>
      <c r="I569" s="9" t="s">
        <v>1392</v>
      </c>
      <c r="J569" s="6" t="s">
        <v>1392</v>
      </c>
      <c r="K569" s="6" t="s">
        <v>1392</v>
      </c>
      <c r="L569" s="6" t="s">
        <v>1392</v>
      </c>
      <c r="M569" s="6" t="s">
        <v>1392</v>
      </c>
    </row>
    <row r="570" spans="1:13">
      <c r="A570" s="7" t="s">
        <v>726</v>
      </c>
      <c r="B570" s="7" t="s">
        <v>1655</v>
      </c>
      <c r="C570" s="7" t="s">
        <v>726</v>
      </c>
      <c r="D570" s="7" t="s">
        <v>1656</v>
      </c>
      <c r="E570" s="7">
        <v>362</v>
      </c>
      <c r="F570" s="8" t="s">
        <v>416</v>
      </c>
      <c r="G570" s="7" t="s">
        <v>1093</v>
      </c>
      <c r="H570" s="9" t="s">
        <v>345</v>
      </c>
      <c r="I570" s="9" t="s">
        <v>1392</v>
      </c>
      <c r="J570" s="6" t="s">
        <v>344</v>
      </c>
      <c r="K570" s="6" t="s">
        <v>1392</v>
      </c>
      <c r="L570" s="6" t="s">
        <v>1392</v>
      </c>
      <c r="M570" s="6" t="s">
        <v>1392</v>
      </c>
    </row>
    <row r="571" spans="1:13">
      <c r="A571" s="7" t="s">
        <v>727</v>
      </c>
      <c r="B571" s="7" t="s">
        <v>1657</v>
      </c>
      <c r="C571" s="7" t="s">
        <v>727</v>
      </c>
      <c r="D571" s="7" t="s">
        <v>1656</v>
      </c>
      <c r="E571" s="7">
        <v>350</v>
      </c>
      <c r="F571" s="8" t="s">
        <v>413</v>
      </c>
      <c r="G571" s="7" t="s">
        <v>1091</v>
      </c>
      <c r="H571" s="9" t="s">
        <v>1392</v>
      </c>
      <c r="I571" s="9" t="s">
        <v>1392</v>
      </c>
      <c r="J571" s="6" t="s">
        <v>1392</v>
      </c>
      <c r="K571" s="6" t="s">
        <v>1392</v>
      </c>
      <c r="L571" s="6" t="s">
        <v>1392</v>
      </c>
      <c r="M571" s="6" t="s">
        <v>1392</v>
      </c>
    </row>
    <row r="572" spans="1:13">
      <c r="A572" s="7" t="s">
        <v>728</v>
      </c>
      <c r="B572" s="10" t="s">
        <v>1655</v>
      </c>
      <c r="C572" s="7" t="s">
        <v>728</v>
      </c>
      <c r="D572" s="7" t="s">
        <v>1656</v>
      </c>
      <c r="E572" s="7">
        <v>339</v>
      </c>
      <c r="F572" s="11" t="s">
        <v>410</v>
      </c>
      <c r="G572" s="7" t="s">
        <v>1090</v>
      </c>
      <c r="H572" s="9" t="s">
        <v>1392</v>
      </c>
      <c r="I572" s="9" t="s">
        <v>1392</v>
      </c>
      <c r="J572" s="6" t="s">
        <v>1392</v>
      </c>
      <c r="K572" s="6" t="s">
        <v>1392</v>
      </c>
      <c r="L572" s="6" t="s">
        <v>1392</v>
      </c>
      <c r="M572" s="6" t="s">
        <v>1392</v>
      </c>
    </row>
    <row r="573" spans="1:13">
      <c r="A573" s="7" t="s">
        <v>729</v>
      </c>
      <c r="B573" s="7" t="s">
        <v>1657</v>
      </c>
      <c r="C573" s="7" t="s">
        <v>729</v>
      </c>
      <c r="D573" s="7" t="s">
        <v>1656</v>
      </c>
      <c r="E573" s="7">
        <v>3</v>
      </c>
      <c r="F573" s="8" t="s">
        <v>340</v>
      </c>
      <c r="G573" s="7" t="s">
        <v>1059</v>
      </c>
      <c r="H573" s="9" t="s">
        <v>1392</v>
      </c>
      <c r="I573" s="9" t="s">
        <v>1392</v>
      </c>
      <c r="J573" s="6" t="s">
        <v>1392</v>
      </c>
      <c r="K573" s="6" t="s">
        <v>1392</v>
      </c>
      <c r="L573" s="6" t="s">
        <v>1392</v>
      </c>
      <c r="M573" s="6" t="s">
        <v>1392</v>
      </c>
    </row>
    <row r="574" spans="1:13">
      <c r="A574" s="7" t="s">
        <v>730</v>
      </c>
      <c r="B574" s="7" t="s">
        <v>1655</v>
      </c>
      <c r="C574" s="7" t="s">
        <v>730</v>
      </c>
      <c r="D574" s="7" t="s">
        <v>1656</v>
      </c>
      <c r="E574" s="7">
        <v>487</v>
      </c>
      <c r="F574" s="8" t="s">
        <v>472</v>
      </c>
      <c r="G574" s="7" t="s">
        <v>1108</v>
      </c>
      <c r="H574" s="9" t="s">
        <v>1392</v>
      </c>
      <c r="I574" s="9" t="s">
        <v>1236</v>
      </c>
      <c r="J574" s="6" t="s">
        <v>1236</v>
      </c>
      <c r="K574" s="6" t="s">
        <v>1392</v>
      </c>
      <c r="L574" s="6" t="s">
        <v>1392</v>
      </c>
      <c r="M574" s="6" t="s">
        <v>1392</v>
      </c>
    </row>
    <row r="575" spans="1:13">
      <c r="A575" s="7" t="s">
        <v>731</v>
      </c>
      <c r="B575" s="7" t="s">
        <v>1655</v>
      </c>
      <c r="C575" s="7" t="s">
        <v>731</v>
      </c>
      <c r="D575" s="7" t="s">
        <v>1656</v>
      </c>
      <c r="E575" s="7">
        <v>310</v>
      </c>
      <c r="F575" s="8" t="s">
        <v>410</v>
      </c>
      <c r="G575" s="7" t="s">
        <v>1090</v>
      </c>
      <c r="H575" s="9" t="s">
        <v>1392</v>
      </c>
      <c r="I575" s="9" t="s">
        <v>1392</v>
      </c>
      <c r="J575" s="6" t="s">
        <v>1392</v>
      </c>
      <c r="K575" s="6" t="s">
        <v>1392</v>
      </c>
      <c r="L575" s="6" t="s">
        <v>1392</v>
      </c>
      <c r="M575" s="6" t="s">
        <v>1392</v>
      </c>
    </row>
    <row r="576" spans="1:13">
      <c r="A576" s="7" t="s">
        <v>732</v>
      </c>
      <c r="B576" s="7" t="s">
        <v>1655</v>
      </c>
      <c r="C576" s="7" t="s">
        <v>732</v>
      </c>
      <c r="D576" s="7" t="s">
        <v>1656</v>
      </c>
      <c r="E576" s="7">
        <v>228</v>
      </c>
      <c r="F576" s="8" t="s">
        <v>400</v>
      </c>
      <c r="G576" s="7" t="s">
        <v>1084</v>
      </c>
      <c r="H576" s="9" t="s">
        <v>344</v>
      </c>
      <c r="I576" s="9" t="s">
        <v>1392</v>
      </c>
      <c r="J576" s="6" t="s">
        <v>1392</v>
      </c>
      <c r="K576" s="6" t="s">
        <v>1392</v>
      </c>
      <c r="L576" s="6" t="s">
        <v>1392</v>
      </c>
      <c r="M576" s="6" t="s">
        <v>1392</v>
      </c>
    </row>
    <row r="577" spans="1:13">
      <c r="A577" s="7" t="s">
        <v>733</v>
      </c>
      <c r="B577" s="7" t="s">
        <v>1657</v>
      </c>
      <c r="C577" s="7" t="s">
        <v>733</v>
      </c>
      <c r="D577" s="7" t="s">
        <v>1656</v>
      </c>
      <c r="E577" s="7">
        <v>172</v>
      </c>
      <c r="F577" s="8" t="s">
        <v>377</v>
      </c>
      <c r="G577" s="7" t="s">
        <v>1074</v>
      </c>
      <c r="H577" s="9" t="s">
        <v>1392</v>
      </c>
      <c r="I577" s="9" t="s">
        <v>1392</v>
      </c>
      <c r="J577" s="6" t="s">
        <v>1392</v>
      </c>
      <c r="K577" s="6" t="s">
        <v>1392</v>
      </c>
      <c r="L577" s="6" t="s">
        <v>1392</v>
      </c>
      <c r="M577" s="6" t="s">
        <v>1392</v>
      </c>
    </row>
    <row r="578" spans="1:13">
      <c r="A578" s="7" t="s">
        <v>734</v>
      </c>
      <c r="B578" s="7" t="s">
        <v>1657</v>
      </c>
      <c r="C578" s="7" t="s">
        <v>734</v>
      </c>
      <c r="D578" s="7" t="s">
        <v>1656</v>
      </c>
      <c r="E578" s="7">
        <v>547</v>
      </c>
      <c r="F578" s="8" t="s">
        <v>491</v>
      </c>
      <c r="G578" s="7" t="s">
        <v>1114</v>
      </c>
      <c r="H578" s="9" t="s">
        <v>1392</v>
      </c>
      <c r="I578" s="9" t="s">
        <v>1392</v>
      </c>
      <c r="J578" s="6" t="s">
        <v>1392</v>
      </c>
      <c r="K578" s="6" t="s">
        <v>1561</v>
      </c>
      <c r="L578" s="6" t="s">
        <v>1572</v>
      </c>
      <c r="M578" s="6" t="s">
        <v>1559</v>
      </c>
    </row>
    <row r="579" spans="1:13">
      <c r="A579" s="7" t="s">
        <v>735</v>
      </c>
      <c r="B579" s="7" t="s">
        <v>1655</v>
      </c>
      <c r="C579" s="7" t="s">
        <v>735</v>
      </c>
      <c r="D579" s="7" t="s">
        <v>1656</v>
      </c>
      <c r="E579" s="7">
        <v>216</v>
      </c>
      <c r="F579" s="8" t="s">
        <v>393</v>
      </c>
      <c r="G579" s="7" t="s">
        <v>1079</v>
      </c>
      <c r="H579" s="9" t="s">
        <v>1392</v>
      </c>
      <c r="I579" s="9" t="s">
        <v>1392</v>
      </c>
      <c r="J579" s="6" t="s">
        <v>1392</v>
      </c>
      <c r="K579" s="6" t="s">
        <v>1392</v>
      </c>
      <c r="L579" s="6" t="s">
        <v>1392</v>
      </c>
      <c r="M579" s="6" t="s">
        <v>1392</v>
      </c>
    </row>
    <row r="580" spans="1:13">
      <c r="A580" s="7" t="s">
        <v>736</v>
      </c>
      <c r="B580" s="7" t="s">
        <v>1657</v>
      </c>
      <c r="C580" s="7" t="s">
        <v>736</v>
      </c>
      <c r="D580" s="7" t="s">
        <v>1656</v>
      </c>
      <c r="E580" s="7">
        <v>818</v>
      </c>
      <c r="F580" s="8" t="s">
        <v>355</v>
      </c>
      <c r="G580" s="7" t="s">
        <v>1068</v>
      </c>
      <c r="H580" s="9" t="s">
        <v>1392</v>
      </c>
      <c r="I580" s="9" t="s">
        <v>1392</v>
      </c>
      <c r="J580" s="6" t="s">
        <v>1392</v>
      </c>
      <c r="K580" s="6" t="s">
        <v>1392</v>
      </c>
      <c r="L580" s="6" t="s">
        <v>1392</v>
      </c>
      <c r="M580" s="6" t="s">
        <v>1392</v>
      </c>
    </row>
    <row r="581" spans="1:13">
      <c r="A581" s="7" t="s">
        <v>528</v>
      </c>
      <c r="B581" s="7" t="s">
        <v>1658</v>
      </c>
      <c r="C581" s="7" t="s">
        <v>528</v>
      </c>
      <c r="D581" s="7" t="s">
        <v>1656</v>
      </c>
      <c r="E581" s="7">
        <v>624</v>
      </c>
      <c r="F581" s="8" t="s">
        <v>527</v>
      </c>
      <c r="G581" s="7" t="s">
        <v>1122</v>
      </c>
      <c r="H581" s="9" t="s">
        <v>1392</v>
      </c>
      <c r="I581" s="9" t="s">
        <v>1392</v>
      </c>
      <c r="J581" s="6" t="s">
        <v>1392</v>
      </c>
      <c r="K581" s="6" t="s">
        <v>1392</v>
      </c>
      <c r="L581" s="6" t="s">
        <v>1392</v>
      </c>
      <c r="M581" s="6" t="s">
        <v>1392</v>
      </c>
    </row>
    <row r="582" spans="1:13">
      <c r="A582" s="7" t="s">
        <v>737</v>
      </c>
      <c r="B582" s="7" t="s">
        <v>1657</v>
      </c>
      <c r="C582" s="7" t="s">
        <v>737</v>
      </c>
      <c r="D582" s="7" t="s">
        <v>1656</v>
      </c>
      <c r="E582" s="7">
        <v>817</v>
      </c>
      <c r="F582" s="8" t="s">
        <v>354</v>
      </c>
      <c r="G582" s="7" t="s">
        <v>1067</v>
      </c>
      <c r="H582" s="9" t="s">
        <v>1392</v>
      </c>
      <c r="I582" s="9" t="s">
        <v>1392</v>
      </c>
      <c r="J582" s="6" t="s">
        <v>1392</v>
      </c>
      <c r="K582" s="6" t="s">
        <v>1392</v>
      </c>
      <c r="L582" s="6" t="s">
        <v>1392</v>
      </c>
      <c r="M582" s="6" t="s">
        <v>1392</v>
      </c>
    </row>
    <row r="583" spans="1:13">
      <c r="A583" s="7" t="s">
        <v>739</v>
      </c>
      <c r="B583" s="7" t="s">
        <v>1657</v>
      </c>
      <c r="C583" s="7" t="s">
        <v>739</v>
      </c>
      <c r="D583" s="7" t="s">
        <v>1656</v>
      </c>
      <c r="E583" s="7">
        <v>281</v>
      </c>
      <c r="F583" s="8" t="s">
        <v>403</v>
      </c>
      <c r="G583" s="7" t="s">
        <v>1085</v>
      </c>
      <c r="H583" s="9" t="s">
        <v>1392</v>
      </c>
      <c r="I583" s="9" t="s">
        <v>1392</v>
      </c>
      <c r="J583" s="6" t="s">
        <v>1392</v>
      </c>
      <c r="K583" s="6" t="s">
        <v>1392</v>
      </c>
      <c r="L583" s="6" t="s">
        <v>1392</v>
      </c>
      <c r="M583" s="6" t="s">
        <v>1392</v>
      </c>
    </row>
    <row r="584" spans="1:13">
      <c r="A584" s="7" t="s">
        <v>740</v>
      </c>
      <c r="B584" s="7" t="s">
        <v>1657</v>
      </c>
      <c r="C584" s="7" t="s">
        <v>740</v>
      </c>
      <c r="D584" s="7" t="s">
        <v>1656</v>
      </c>
      <c r="E584" s="7">
        <v>303</v>
      </c>
      <c r="F584" s="8" t="s">
        <v>409</v>
      </c>
      <c r="G584" s="7" t="s">
        <v>1089</v>
      </c>
      <c r="H584" s="9" t="s">
        <v>1392</v>
      </c>
      <c r="I584" s="9" t="s">
        <v>1392</v>
      </c>
      <c r="J584" s="6" t="s">
        <v>1392</v>
      </c>
      <c r="K584" s="6" t="s">
        <v>1392</v>
      </c>
      <c r="L584" s="6" t="s">
        <v>1392</v>
      </c>
      <c r="M584" s="6" t="s">
        <v>1392</v>
      </c>
    </row>
    <row r="585" spans="1:13">
      <c r="A585" s="7" t="s">
        <v>741</v>
      </c>
      <c r="B585" s="7" t="s">
        <v>1657</v>
      </c>
      <c r="C585" s="7" t="s">
        <v>741</v>
      </c>
      <c r="D585" s="7" t="s">
        <v>1656</v>
      </c>
      <c r="E585" s="7">
        <v>642</v>
      </c>
      <c r="F585" s="8" t="s">
        <v>541</v>
      </c>
      <c r="G585" s="7" t="s">
        <v>1126</v>
      </c>
      <c r="H585" s="9" t="s">
        <v>1392</v>
      </c>
      <c r="I585" s="9" t="s">
        <v>1392</v>
      </c>
      <c r="J585" s="6" t="s">
        <v>1392</v>
      </c>
      <c r="K585" s="6" t="s">
        <v>1392</v>
      </c>
      <c r="L585" s="6" t="s">
        <v>1392</v>
      </c>
      <c r="M585" s="6" t="s">
        <v>1392</v>
      </c>
    </row>
    <row r="586" spans="1:13">
      <c r="A586" s="7" t="s">
        <v>742</v>
      </c>
      <c r="B586" s="7" t="s">
        <v>1657</v>
      </c>
      <c r="C586" s="7" t="s">
        <v>742</v>
      </c>
      <c r="D586" s="7" t="s">
        <v>1656</v>
      </c>
      <c r="E586" s="7">
        <v>23</v>
      </c>
      <c r="F586" s="8" t="s">
        <v>346</v>
      </c>
      <c r="G586" s="7" t="s">
        <v>1062</v>
      </c>
      <c r="H586" s="9" t="s">
        <v>344</v>
      </c>
      <c r="I586" s="9" t="s">
        <v>1392</v>
      </c>
      <c r="J586" s="6" t="s">
        <v>344</v>
      </c>
      <c r="K586" s="6" t="s">
        <v>1392</v>
      </c>
      <c r="L586" s="6" t="s">
        <v>1392</v>
      </c>
      <c r="M586" s="6" t="s">
        <v>1392</v>
      </c>
    </row>
    <row r="587" spans="1:13">
      <c r="A587" s="7" t="s">
        <v>743</v>
      </c>
      <c r="B587" s="7" t="s">
        <v>1657</v>
      </c>
      <c r="C587" s="7" t="s">
        <v>743</v>
      </c>
      <c r="D587" s="7" t="s">
        <v>1656</v>
      </c>
      <c r="E587" s="7">
        <v>799</v>
      </c>
      <c r="F587" s="8" t="s">
        <v>491</v>
      </c>
      <c r="G587" s="7" t="s">
        <v>1114</v>
      </c>
      <c r="H587" s="9" t="s">
        <v>1392</v>
      </c>
      <c r="I587" s="9" t="s">
        <v>1392</v>
      </c>
      <c r="J587" s="6" t="s">
        <v>1392</v>
      </c>
      <c r="K587" s="6" t="s">
        <v>1392</v>
      </c>
      <c r="L587" s="6" t="s">
        <v>1392</v>
      </c>
      <c r="M587" s="6" t="s">
        <v>1392</v>
      </c>
    </row>
    <row r="588" spans="1:13">
      <c r="A588" s="7" t="s">
        <v>744</v>
      </c>
      <c r="B588" s="7" t="s">
        <v>1657</v>
      </c>
      <c r="C588" s="7" t="s">
        <v>744</v>
      </c>
      <c r="D588" s="7" t="s">
        <v>1656</v>
      </c>
      <c r="E588" s="7">
        <v>378</v>
      </c>
      <c r="F588" s="8" t="s">
        <v>422</v>
      </c>
      <c r="G588" s="7" t="s">
        <v>1095</v>
      </c>
      <c r="H588" s="9" t="s">
        <v>1392</v>
      </c>
      <c r="I588" s="9" t="s">
        <v>1392</v>
      </c>
      <c r="J588" s="6" t="s">
        <v>1392</v>
      </c>
      <c r="K588" s="6" t="s">
        <v>1392</v>
      </c>
      <c r="L588" s="6" t="s">
        <v>1392</v>
      </c>
      <c r="M588" s="6" t="s">
        <v>1392</v>
      </c>
    </row>
    <row r="589" spans="1:13">
      <c r="A589" s="7" t="s">
        <v>745</v>
      </c>
      <c r="B589" s="7" t="s">
        <v>1655</v>
      </c>
      <c r="C589" s="7" t="s">
        <v>745</v>
      </c>
      <c r="D589" s="7" t="s">
        <v>1656</v>
      </c>
      <c r="E589" s="7">
        <v>664</v>
      </c>
      <c r="F589" s="8" t="s">
        <v>545</v>
      </c>
      <c r="G589" s="7" t="s">
        <v>1127</v>
      </c>
      <c r="H589" s="9" t="s">
        <v>1392</v>
      </c>
      <c r="I589" s="9" t="s">
        <v>1392</v>
      </c>
      <c r="J589" s="6" t="s">
        <v>1392</v>
      </c>
      <c r="K589" s="6" t="s">
        <v>1392</v>
      </c>
      <c r="L589" s="6" t="s">
        <v>1392</v>
      </c>
      <c r="M589" s="6" t="s">
        <v>1392</v>
      </c>
    </row>
    <row r="590" spans="1:13">
      <c r="A590" s="7" t="s">
        <v>746</v>
      </c>
      <c r="B590" s="7" t="s">
        <v>1657</v>
      </c>
      <c r="C590" s="7" t="s">
        <v>746</v>
      </c>
      <c r="D590" s="7" t="s">
        <v>1656</v>
      </c>
      <c r="E590" s="7">
        <v>640</v>
      </c>
      <c r="F590" s="8" t="s">
        <v>541</v>
      </c>
      <c r="G590" s="7" t="s">
        <v>1126</v>
      </c>
      <c r="H590" s="9" t="s">
        <v>1392</v>
      </c>
      <c r="I590" s="9" t="s">
        <v>1392</v>
      </c>
      <c r="J590" s="6" t="s">
        <v>1392</v>
      </c>
      <c r="K590" s="6" t="s">
        <v>1392</v>
      </c>
      <c r="L590" s="6" t="s">
        <v>1392</v>
      </c>
      <c r="M590" s="6" t="s">
        <v>1392</v>
      </c>
    </row>
    <row r="591" spans="1:13">
      <c r="A591" s="7" t="s">
        <v>747</v>
      </c>
      <c r="B591" s="7" t="s">
        <v>1655</v>
      </c>
      <c r="C591" s="7" t="s">
        <v>747</v>
      </c>
      <c r="D591" s="7" t="s">
        <v>1656</v>
      </c>
      <c r="E591" s="7">
        <v>369</v>
      </c>
      <c r="F591" s="8" t="s">
        <v>416</v>
      </c>
      <c r="G591" s="7" t="s">
        <v>1093</v>
      </c>
      <c r="H591" s="9" t="s">
        <v>1392</v>
      </c>
      <c r="I591" s="9" t="s">
        <v>1392</v>
      </c>
      <c r="J591" s="6" t="s">
        <v>1392</v>
      </c>
      <c r="K591" s="6" t="s">
        <v>1392</v>
      </c>
      <c r="L591" s="6" t="s">
        <v>1392</v>
      </c>
      <c r="M591" s="6" t="s">
        <v>1392</v>
      </c>
    </row>
    <row r="592" spans="1:13">
      <c r="A592" s="7" t="s">
        <v>1634</v>
      </c>
      <c r="B592" s="10" t="s">
        <v>1660</v>
      </c>
      <c r="C592" s="7" t="s">
        <v>818</v>
      </c>
      <c r="D592" s="7" t="s">
        <v>1656</v>
      </c>
      <c r="E592" s="7">
        <v>604</v>
      </c>
      <c r="F592" s="11" t="s">
        <v>1392</v>
      </c>
      <c r="G592" s="7" t="s">
        <v>1392</v>
      </c>
      <c r="H592" s="9" t="s">
        <v>1392</v>
      </c>
      <c r="I592" s="9" t="s">
        <v>1392</v>
      </c>
      <c r="J592" s="6" t="s">
        <v>1392</v>
      </c>
      <c r="K592" s="6" t="s">
        <v>1392</v>
      </c>
      <c r="L592" s="6" t="s">
        <v>1392</v>
      </c>
      <c r="M592" s="6" t="s">
        <v>1392</v>
      </c>
    </row>
    <row r="593" spans="1:13">
      <c r="A593" s="7" t="s">
        <v>106</v>
      </c>
      <c r="B593" s="7" t="s">
        <v>1491</v>
      </c>
      <c r="C593" s="7" t="s">
        <v>106</v>
      </c>
      <c r="D593" s="7" t="s">
        <v>1656</v>
      </c>
      <c r="E593" s="7">
        <v>970</v>
      </c>
      <c r="F593" s="8" t="s">
        <v>107</v>
      </c>
      <c r="G593" s="7" t="s">
        <v>106</v>
      </c>
      <c r="H593" s="9" t="s">
        <v>1392</v>
      </c>
      <c r="I593" s="9" t="s">
        <v>1392</v>
      </c>
      <c r="J593" s="6" t="s">
        <v>1392</v>
      </c>
      <c r="K593" s="6" t="s">
        <v>1392</v>
      </c>
      <c r="L593" s="6" t="s">
        <v>1392</v>
      </c>
      <c r="M593" s="6" t="s">
        <v>1392</v>
      </c>
    </row>
    <row r="594" spans="1:13">
      <c r="A594" s="7" t="s">
        <v>748</v>
      </c>
      <c r="B594" s="7" t="s">
        <v>1657</v>
      </c>
      <c r="C594" s="7" t="s">
        <v>748</v>
      </c>
      <c r="D594" s="7" t="s">
        <v>1656</v>
      </c>
      <c r="E594" s="7">
        <v>313</v>
      </c>
      <c r="F594" s="8" t="s">
        <v>410</v>
      </c>
      <c r="G594" s="7" t="s">
        <v>1090</v>
      </c>
      <c r="H594" s="9" t="s">
        <v>344</v>
      </c>
      <c r="I594" s="9" t="s">
        <v>1392</v>
      </c>
      <c r="J594" s="6" t="s">
        <v>344</v>
      </c>
      <c r="K594" s="6" t="s">
        <v>1392</v>
      </c>
      <c r="L594" s="6" t="s">
        <v>1392</v>
      </c>
      <c r="M594" s="6" t="s">
        <v>1392</v>
      </c>
    </row>
    <row r="595" spans="1:13">
      <c r="A595" s="7" t="s">
        <v>749</v>
      </c>
      <c r="B595" s="7" t="s">
        <v>1657</v>
      </c>
      <c r="C595" s="7" t="s">
        <v>749</v>
      </c>
      <c r="D595" s="7" t="s">
        <v>1656</v>
      </c>
      <c r="E595" s="7">
        <v>650</v>
      </c>
      <c r="F595" s="8" t="s">
        <v>541</v>
      </c>
      <c r="G595" s="7" t="s">
        <v>1126</v>
      </c>
      <c r="H595" s="9" t="s">
        <v>1392</v>
      </c>
      <c r="I595" s="9" t="s">
        <v>1392</v>
      </c>
      <c r="J595" s="6" t="s">
        <v>1392</v>
      </c>
      <c r="K595" s="6" t="s">
        <v>1392</v>
      </c>
      <c r="L595" s="6" t="s">
        <v>1392</v>
      </c>
      <c r="M595" s="6" t="s">
        <v>1392</v>
      </c>
    </row>
    <row r="596" spans="1:13">
      <c r="A596" s="6" t="s">
        <v>750</v>
      </c>
      <c r="B596" s="10" t="s">
        <v>1655</v>
      </c>
      <c r="C596" s="6" t="s">
        <v>750</v>
      </c>
      <c r="D596" s="7" t="s">
        <v>1656</v>
      </c>
      <c r="E596" s="7">
        <v>65</v>
      </c>
      <c r="F596" s="8" t="s">
        <v>356</v>
      </c>
      <c r="G596" s="7" t="s">
        <v>1069</v>
      </c>
      <c r="H596" s="9" t="s">
        <v>344</v>
      </c>
      <c r="I596" s="9" t="s">
        <v>1392</v>
      </c>
      <c r="J596" s="6" t="s">
        <v>344</v>
      </c>
      <c r="K596" s="6" t="s">
        <v>1392</v>
      </c>
      <c r="L596" s="6" t="s">
        <v>1392</v>
      </c>
      <c r="M596" s="6" t="s">
        <v>1392</v>
      </c>
    </row>
    <row r="597" spans="1:13">
      <c r="A597" s="7" t="s">
        <v>751</v>
      </c>
      <c r="B597" s="7" t="s">
        <v>1657</v>
      </c>
      <c r="C597" s="7" t="s">
        <v>751</v>
      </c>
      <c r="D597" s="7" t="s">
        <v>1656</v>
      </c>
      <c r="E597" s="7">
        <v>449</v>
      </c>
      <c r="F597" s="8" t="s">
        <v>458</v>
      </c>
      <c r="G597" s="7" t="s">
        <v>1103</v>
      </c>
      <c r="H597" s="9" t="s">
        <v>1392</v>
      </c>
      <c r="I597" s="9" t="s">
        <v>1392</v>
      </c>
      <c r="J597" s="6" t="s">
        <v>1392</v>
      </c>
      <c r="K597" s="6" t="s">
        <v>1392</v>
      </c>
      <c r="L597" s="6" t="s">
        <v>1392</v>
      </c>
      <c r="M597" s="6" t="s">
        <v>1392</v>
      </c>
    </row>
    <row r="598" spans="1:13">
      <c r="A598" s="7" t="s">
        <v>752</v>
      </c>
      <c r="B598" s="7" t="s">
        <v>1655</v>
      </c>
      <c r="C598" s="7" t="s">
        <v>752</v>
      </c>
      <c r="D598" s="7" t="s">
        <v>1656</v>
      </c>
      <c r="E598" s="7">
        <v>131</v>
      </c>
      <c r="F598" s="8" t="s">
        <v>364</v>
      </c>
      <c r="G598" s="7" t="s">
        <v>1072</v>
      </c>
      <c r="H598" s="9" t="s">
        <v>1392</v>
      </c>
      <c r="I598" s="9" t="s">
        <v>1392</v>
      </c>
      <c r="J598" s="6" t="s">
        <v>1392</v>
      </c>
      <c r="K598" s="6" t="s">
        <v>1392</v>
      </c>
      <c r="L598" s="6" t="s">
        <v>1392</v>
      </c>
      <c r="M598" s="6" t="s">
        <v>1392</v>
      </c>
    </row>
    <row r="599" spans="1:13">
      <c r="A599" s="7" t="s">
        <v>753</v>
      </c>
      <c r="B599" s="7" t="s">
        <v>1655</v>
      </c>
      <c r="C599" s="7" t="s">
        <v>753</v>
      </c>
      <c r="D599" s="7" t="s">
        <v>1656</v>
      </c>
      <c r="E599" s="7">
        <v>691</v>
      </c>
      <c r="F599" s="8" t="s">
        <v>552</v>
      </c>
      <c r="G599" s="7" t="s">
        <v>1128</v>
      </c>
      <c r="H599" s="9" t="s">
        <v>1392</v>
      </c>
      <c r="I599" s="9" t="s">
        <v>1392</v>
      </c>
      <c r="J599" s="6" t="s">
        <v>1392</v>
      </c>
      <c r="K599" s="6" t="s">
        <v>1392</v>
      </c>
      <c r="L599" s="6" t="s">
        <v>1392</v>
      </c>
      <c r="M599" s="6" t="s">
        <v>1392</v>
      </c>
    </row>
    <row r="600" spans="1:13">
      <c r="A600" s="7" t="s">
        <v>272</v>
      </c>
      <c r="B600" s="7" t="s">
        <v>1491</v>
      </c>
      <c r="C600" s="7" t="s">
        <v>272</v>
      </c>
      <c r="D600" s="7" t="s">
        <v>1656</v>
      </c>
      <c r="E600" s="7">
        <v>1094</v>
      </c>
      <c r="F600" s="8" t="s">
        <v>273</v>
      </c>
      <c r="G600" s="7" t="s">
        <v>272</v>
      </c>
      <c r="H600" s="9" t="s">
        <v>1392</v>
      </c>
      <c r="I600" s="9" t="s">
        <v>1392</v>
      </c>
      <c r="J600" s="6" t="s">
        <v>1392</v>
      </c>
      <c r="K600" s="6" t="s">
        <v>1392</v>
      </c>
      <c r="L600" s="6" t="s">
        <v>1392</v>
      </c>
      <c r="M600" s="6" t="s">
        <v>1392</v>
      </c>
    </row>
    <row r="601" spans="1:13">
      <c r="A601" s="7" t="s">
        <v>754</v>
      </c>
      <c r="B601" s="7" t="s">
        <v>1657</v>
      </c>
      <c r="C601" s="7" t="s">
        <v>754</v>
      </c>
      <c r="D601" s="7" t="s">
        <v>1656</v>
      </c>
      <c r="E601" s="7">
        <v>814</v>
      </c>
      <c r="F601" s="8" t="s">
        <v>491</v>
      </c>
      <c r="G601" s="7" t="s">
        <v>1114</v>
      </c>
      <c r="H601" s="9" t="s">
        <v>1392</v>
      </c>
      <c r="I601" s="9" t="s">
        <v>1392</v>
      </c>
      <c r="J601" s="6" t="s">
        <v>1392</v>
      </c>
      <c r="K601" s="6" t="s">
        <v>1392</v>
      </c>
      <c r="L601" s="6" t="s">
        <v>1392</v>
      </c>
      <c r="M601" s="6" t="s">
        <v>1392</v>
      </c>
    </row>
    <row r="602" spans="1:13">
      <c r="A602" s="7" t="s">
        <v>755</v>
      </c>
      <c r="B602" s="7" t="s">
        <v>1657</v>
      </c>
      <c r="C602" s="7" t="s">
        <v>755</v>
      </c>
      <c r="D602" s="7" t="s">
        <v>1656</v>
      </c>
      <c r="E602" s="7">
        <v>770</v>
      </c>
      <c r="F602" s="8" t="s">
        <v>480</v>
      </c>
      <c r="G602" s="7" t="s">
        <v>1109</v>
      </c>
      <c r="H602" s="9" t="s">
        <v>1392</v>
      </c>
      <c r="I602" s="9" t="s">
        <v>1392</v>
      </c>
      <c r="J602" s="6" t="s">
        <v>1392</v>
      </c>
      <c r="K602" s="6" t="s">
        <v>1392</v>
      </c>
      <c r="L602" s="6" t="s">
        <v>1392</v>
      </c>
      <c r="M602" s="6" t="s">
        <v>1392</v>
      </c>
    </row>
    <row r="603" spans="1:13">
      <c r="A603" s="7" t="s">
        <v>756</v>
      </c>
      <c r="B603" s="10" t="s">
        <v>1657</v>
      </c>
      <c r="C603" s="7" t="s">
        <v>756</v>
      </c>
      <c r="D603" s="7" t="s">
        <v>1656</v>
      </c>
      <c r="E603" s="7">
        <v>721</v>
      </c>
      <c r="F603" s="11" t="s">
        <v>393</v>
      </c>
      <c r="G603" s="7" t="s">
        <v>1079</v>
      </c>
      <c r="H603" s="9" t="s">
        <v>1392</v>
      </c>
      <c r="I603" s="9" t="s">
        <v>1392</v>
      </c>
      <c r="J603" s="6" t="s">
        <v>1392</v>
      </c>
      <c r="K603" s="6" t="s">
        <v>1392</v>
      </c>
      <c r="L603" s="6" t="s">
        <v>1392</v>
      </c>
      <c r="M603" s="6" t="s">
        <v>1392</v>
      </c>
    </row>
    <row r="604" spans="1:13">
      <c r="A604" s="7" t="s">
        <v>757</v>
      </c>
      <c r="B604" s="7" t="s">
        <v>1655</v>
      </c>
      <c r="C604" s="7" t="s">
        <v>757</v>
      </c>
      <c r="D604" s="7" t="s">
        <v>1656</v>
      </c>
      <c r="E604" s="7">
        <v>293</v>
      </c>
      <c r="F604" s="8" t="s">
        <v>405</v>
      </c>
      <c r="G604" s="7" t="s">
        <v>1086</v>
      </c>
      <c r="H604" s="9" t="s">
        <v>344</v>
      </c>
      <c r="I604" s="9" t="s">
        <v>1392</v>
      </c>
      <c r="J604" s="6" t="s">
        <v>344</v>
      </c>
      <c r="K604" s="6" t="s">
        <v>1392</v>
      </c>
      <c r="L604" s="6" t="s">
        <v>1392</v>
      </c>
      <c r="M604" s="6" t="s">
        <v>1392</v>
      </c>
    </row>
    <row r="605" spans="1:13">
      <c r="A605" s="7" t="s">
        <v>1086</v>
      </c>
      <c r="B605" s="7" t="s">
        <v>1491</v>
      </c>
      <c r="C605" s="7" t="s">
        <v>1086</v>
      </c>
      <c r="D605" s="7" t="s">
        <v>1656</v>
      </c>
      <c r="E605" s="7">
        <v>946</v>
      </c>
      <c r="F605" s="8" t="s">
        <v>405</v>
      </c>
      <c r="G605" s="7" t="s">
        <v>1086</v>
      </c>
      <c r="H605" s="9" t="s">
        <v>1392</v>
      </c>
      <c r="I605" s="9" t="s">
        <v>1392</v>
      </c>
      <c r="J605" s="6" t="s">
        <v>1392</v>
      </c>
      <c r="K605" s="6" t="s">
        <v>1392</v>
      </c>
      <c r="L605" s="6" t="s">
        <v>1392</v>
      </c>
      <c r="M605" s="6" t="s">
        <v>1392</v>
      </c>
    </row>
    <row r="606" spans="1:13">
      <c r="A606" s="7" t="s">
        <v>758</v>
      </c>
      <c r="B606" s="7" t="s">
        <v>1657</v>
      </c>
      <c r="C606" s="7" t="s">
        <v>758</v>
      </c>
      <c r="D606" s="7" t="s">
        <v>1656</v>
      </c>
      <c r="E606" s="7">
        <v>832</v>
      </c>
      <c r="F606" s="8" t="s">
        <v>15</v>
      </c>
      <c r="G606" s="7" t="s">
        <v>16</v>
      </c>
      <c r="H606" s="9" t="s">
        <v>1392</v>
      </c>
      <c r="I606" s="9" t="s">
        <v>1236</v>
      </c>
      <c r="J606" s="6" t="s">
        <v>1236</v>
      </c>
      <c r="K606" s="6" t="s">
        <v>1392</v>
      </c>
      <c r="L606" s="6" t="s">
        <v>1392</v>
      </c>
      <c r="M606" s="6" t="s">
        <v>1392</v>
      </c>
    </row>
    <row r="607" spans="1:13">
      <c r="A607" s="7" t="s">
        <v>1106</v>
      </c>
      <c r="B607" s="7" t="s">
        <v>1491</v>
      </c>
      <c r="C607" s="7" t="s">
        <v>1106</v>
      </c>
      <c r="D607" s="7" t="s">
        <v>1656</v>
      </c>
      <c r="E607" s="7">
        <v>1014</v>
      </c>
      <c r="F607" s="8" t="s">
        <v>464</v>
      </c>
      <c r="G607" s="7" t="s">
        <v>1106</v>
      </c>
      <c r="H607" s="9" t="s">
        <v>1392</v>
      </c>
      <c r="I607" s="9" t="s">
        <v>1392</v>
      </c>
      <c r="J607" s="6" t="s">
        <v>1392</v>
      </c>
      <c r="K607" s="6" t="s">
        <v>1392</v>
      </c>
      <c r="L607" s="6" t="s">
        <v>1392</v>
      </c>
      <c r="M607" s="6" t="s">
        <v>1392</v>
      </c>
    </row>
    <row r="608" spans="1:13">
      <c r="A608" s="7" t="s">
        <v>1667</v>
      </c>
      <c r="B608" s="7" t="s">
        <v>1491</v>
      </c>
      <c r="C608" s="7" t="s">
        <v>1667</v>
      </c>
      <c r="D608" s="7" t="s">
        <v>1656</v>
      </c>
      <c r="E608" s="7">
        <v>875</v>
      </c>
      <c r="F608" s="8" t="s">
        <v>1392</v>
      </c>
      <c r="G608" s="7" t="s">
        <v>1392</v>
      </c>
      <c r="H608" s="9" t="s">
        <v>1392</v>
      </c>
      <c r="I608" s="9" t="s">
        <v>1392</v>
      </c>
      <c r="J608" s="6" t="s">
        <v>1392</v>
      </c>
      <c r="K608" s="6" t="s">
        <v>1392</v>
      </c>
      <c r="L608" s="6" t="s">
        <v>1392</v>
      </c>
      <c r="M608" s="6" t="s">
        <v>1392</v>
      </c>
    </row>
    <row r="609" spans="1:13">
      <c r="A609" s="7" t="s">
        <v>759</v>
      </c>
      <c r="B609" s="7" t="s">
        <v>1655</v>
      </c>
      <c r="C609" s="7" t="s">
        <v>759</v>
      </c>
      <c r="D609" s="7" t="s">
        <v>1656</v>
      </c>
      <c r="E609" s="7">
        <v>333</v>
      </c>
      <c r="F609" s="8" t="s">
        <v>410</v>
      </c>
      <c r="G609" s="7" t="s">
        <v>1090</v>
      </c>
      <c r="H609" s="9" t="s">
        <v>1392</v>
      </c>
      <c r="I609" s="9" t="s">
        <v>1392</v>
      </c>
      <c r="J609" s="6" t="s">
        <v>1392</v>
      </c>
      <c r="K609" s="6" t="s">
        <v>1392</v>
      </c>
      <c r="L609" s="6" t="s">
        <v>1392</v>
      </c>
      <c r="M609" s="6" t="s">
        <v>1392</v>
      </c>
    </row>
    <row r="610" spans="1:13">
      <c r="A610" s="7" t="s">
        <v>760</v>
      </c>
      <c r="B610" s="7" t="s">
        <v>1655</v>
      </c>
      <c r="C610" s="7" t="s">
        <v>760</v>
      </c>
      <c r="D610" s="7" t="s">
        <v>1656</v>
      </c>
      <c r="E610" s="7">
        <v>373</v>
      </c>
      <c r="F610" s="8" t="s">
        <v>421</v>
      </c>
      <c r="G610" s="7" t="s">
        <v>1094</v>
      </c>
      <c r="H610" s="9" t="s">
        <v>1392</v>
      </c>
      <c r="I610" s="9" t="s">
        <v>1392</v>
      </c>
      <c r="J610" s="6" t="s">
        <v>1392</v>
      </c>
      <c r="K610" s="6" t="s">
        <v>1392</v>
      </c>
      <c r="L610" s="6" t="s">
        <v>1392</v>
      </c>
      <c r="M610" s="6" t="s">
        <v>1392</v>
      </c>
    </row>
    <row r="611" spans="1:13">
      <c r="A611" s="6" t="s">
        <v>761</v>
      </c>
      <c r="B611" s="10" t="s">
        <v>1655</v>
      </c>
      <c r="C611" s="6" t="s">
        <v>761</v>
      </c>
      <c r="D611" s="7" t="s">
        <v>1656</v>
      </c>
      <c r="E611" s="7">
        <v>307</v>
      </c>
      <c r="F611" s="8" t="s">
        <v>410</v>
      </c>
      <c r="G611" s="7" t="s">
        <v>1090</v>
      </c>
      <c r="H611" s="9" t="s">
        <v>1392</v>
      </c>
      <c r="I611" s="9" t="s">
        <v>1392</v>
      </c>
      <c r="J611" s="6" t="s">
        <v>1392</v>
      </c>
      <c r="K611" s="6" t="s">
        <v>1392</v>
      </c>
      <c r="L611" s="6" t="s">
        <v>1392</v>
      </c>
      <c r="M611" s="6" t="s">
        <v>1392</v>
      </c>
    </row>
    <row r="612" spans="1:13">
      <c r="A612" s="7" t="s">
        <v>762</v>
      </c>
      <c r="B612" s="10" t="s">
        <v>1655</v>
      </c>
      <c r="C612" s="7" t="s">
        <v>762</v>
      </c>
      <c r="D612" s="7" t="s">
        <v>1656</v>
      </c>
      <c r="E612" s="7">
        <v>532</v>
      </c>
      <c r="F612" s="11" t="s">
        <v>491</v>
      </c>
      <c r="G612" s="7" t="s">
        <v>1114</v>
      </c>
      <c r="H612" s="9" t="s">
        <v>1392</v>
      </c>
      <c r="I612" s="9" t="s">
        <v>1392</v>
      </c>
      <c r="J612" s="6" t="s">
        <v>1392</v>
      </c>
      <c r="K612" s="6" t="s">
        <v>1392</v>
      </c>
      <c r="L612" s="6" t="s">
        <v>1392</v>
      </c>
      <c r="M612" s="6" t="s">
        <v>1392</v>
      </c>
    </row>
    <row r="613" spans="1:13">
      <c r="A613" s="7" t="s">
        <v>763</v>
      </c>
      <c r="B613" s="10" t="s">
        <v>1657</v>
      </c>
      <c r="C613" s="7" t="s">
        <v>763</v>
      </c>
      <c r="D613" s="7" t="s">
        <v>1656</v>
      </c>
      <c r="E613" s="7">
        <v>475</v>
      </c>
      <c r="F613" s="11" t="s">
        <v>464</v>
      </c>
      <c r="G613" s="7" t="s">
        <v>1106</v>
      </c>
      <c r="H613" s="9" t="s">
        <v>1392</v>
      </c>
      <c r="I613" s="9" t="s">
        <v>1392</v>
      </c>
      <c r="J613" s="6" t="s">
        <v>1392</v>
      </c>
      <c r="K613" s="6" t="s">
        <v>1392</v>
      </c>
      <c r="L613" s="6" t="s">
        <v>1392</v>
      </c>
      <c r="M613" s="6" t="s">
        <v>1392</v>
      </c>
    </row>
    <row r="614" spans="1:13">
      <c r="A614" s="7" t="s">
        <v>764</v>
      </c>
      <c r="B614" s="10" t="s">
        <v>1655</v>
      </c>
      <c r="C614" s="7" t="s">
        <v>764</v>
      </c>
      <c r="D614" s="7" t="s">
        <v>1656</v>
      </c>
      <c r="E614" s="7">
        <v>34</v>
      </c>
      <c r="F614" s="11" t="s">
        <v>346</v>
      </c>
      <c r="G614" s="7" t="s">
        <v>1062</v>
      </c>
      <c r="H614" s="9" t="s">
        <v>345</v>
      </c>
      <c r="I614" s="9" t="s">
        <v>1392</v>
      </c>
      <c r="J614" s="6" t="s">
        <v>348</v>
      </c>
      <c r="K614" s="6" t="s">
        <v>1392</v>
      </c>
      <c r="L614" s="6" t="s">
        <v>1392</v>
      </c>
      <c r="M614" s="6" t="s">
        <v>1392</v>
      </c>
    </row>
    <row r="615" spans="1:13">
      <c r="A615" s="7" t="s">
        <v>765</v>
      </c>
      <c r="B615" s="7" t="s">
        <v>1655</v>
      </c>
      <c r="C615" s="7" t="s">
        <v>765</v>
      </c>
      <c r="D615" s="7" t="s">
        <v>1656</v>
      </c>
      <c r="E615" s="7">
        <v>481</v>
      </c>
      <c r="F615" s="8" t="s">
        <v>464</v>
      </c>
      <c r="G615" s="7" t="s">
        <v>1106</v>
      </c>
      <c r="H615" s="9" t="s">
        <v>1392</v>
      </c>
      <c r="I615" s="9" t="s">
        <v>1392</v>
      </c>
      <c r="J615" s="6" t="s">
        <v>1392</v>
      </c>
      <c r="K615" s="6" t="s">
        <v>1392</v>
      </c>
      <c r="L615" s="6" t="s">
        <v>1392</v>
      </c>
      <c r="M615" s="6" t="s">
        <v>1392</v>
      </c>
    </row>
    <row r="616" spans="1:13">
      <c r="A616" s="7" t="s">
        <v>766</v>
      </c>
      <c r="B616" s="7" t="s">
        <v>1655</v>
      </c>
      <c r="C616" s="7" t="s">
        <v>766</v>
      </c>
      <c r="D616" s="7" t="s">
        <v>1656</v>
      </c>
      <c r="E616" s="7">
        <v>586</v>
      </c>
      <c r="F616" s="8" t="s">
        <v>500</v>
      </c>
      <c r="G616" s="7" t="s">
        <v>1116</v>
      </c>
      <c r="H616" s="9" t="s">
        <v>1392</v>
      </c>
      <c r="I616" s="9" t="s">
        <v>1392</v>
      </c>
      <c r="J616" s="6" t="s">
        <v>1392</v>
      </c>
      <c r="K616" s="6" t="s">
        <v>1556</v>
      </c>
      <c r="L616" s="6" t="s">
        <v>1557</v>
      </c>
      <c r="M616" s="6" t="s">
        <v>1555</v>
      </c>
    </row>
    <row r="617" spans="1:13">
      <c r="A617" s="7" t="s">
        <v>188</v>
      </c>
      <c r="B617" s="7" t="s">
        <v>1491</v>
      </c>
      <c r="C617" s="7" t="s">
        <v>188</v>
      </c>
      <c r="D617" s="7" t="s">
        <v>1656</v>
      </c>
      <c r="E617" s="7">
        <v>1029</v>
      </c>
      <c r="F617" s="8" t="s">
        <v>189</v>
      </c>
      <c r="G617" s="7" t="s">
        <v>188</v>
      </c>
      <c r="H617" s="9" t="s">
        <v>1392</v>
      </c>
      <c r="I617" s="9" t="s">
        <v>1392</v>
      </c>
      <c r="J617" s="6" t="s">
        <v>1392</v>
      </c>
      <c r="K617" s="6" t="s">
        <v>1392</v>
      </c>
      <c r="L617" s="6" t="s">
        <v>1392</v>
      </c>
      <c r="M617" s="6" t="s">
        <v>1392</v>
      </c>
    </row>
    <row r="618" spans="1:13">
      <c r="A618" s="7" t="s">
        <v>767</v>
      </c>
      <c r="B618" s="7" t="s">
        <v>1657</v>
      </c>
      <c r="C618" s="7" t="s">
        <v>767</v>
      </c>
      <c r="D618" s="7" t="s">
        <v>1656</v>
      </c>
      <c r="E618" s="7">
        <v>773</v>
      </c>
      <c r="F618" s="8" t="s">
        <v>506</v>
      </c>
      <c r="G618" s="7" t="s">
        <v>1117</v>
      </c>
      <c r="H618" s="9" t="s">
        <v>1392</v>
      </c>
      <c r="I618" s="9" t="s">
        <v>1392</v>
      </c>
      <c r="J618" s="6" t="s">
        <v>1392</v>
      </c>
      <c r="K618" s="6" t="s">
        <v>1392</v>
      </c>
      <c r="L618" s="6" t="s">
        <v>1392</v>
      </c>
      <c r="M618" s="6" t="s">
        <v>1392</v>
      </c>
    </row>
    <row r="619" spans="1:13">
      <c r="A619" s="7" t="s">
        <v>1622</v>
      </c>
      <c r="B619" s="7" t="s">
        <v>1660</v>
      </c>
      <c r="C619" s="7" t="s">
        <v>1045</v>
      </c>
      <c r="D619" s="7" t="s">
        <v>1656</v>
      </c>
      <c r="E619" s="7">
        <v>389</v>
      </c>
      <c r="F619" s="8" t="s">
        <v>1392</v>
      </c>
      <c r="G619" s="7" t="s">
        <v>1392</v>
      </c>
      <c r="H619" s="9" t="s">
        <v>1392</v>
      </c>
      <c r="I619" s="9" t="s">
        <v>1392</v>
      </c>
      <c r="J619" s="6" t="s">
        <v>1392</v>
      </c>
      <c r="K619" s="6" t="s">
        <v>1392</v>
      </c>
      <c r="L619" s="6" t="s">
        <v>1392</v>
      </c>
      <c r="M619" s="6" t="s">
        <v>1392</v>
      </c>
    </row>
    <row r="620" spans="1:13">
      <c r="A620" s="7" t="s">
        <v>768</v>
      </c>
      <c r="B620" s="10" t="s">
        <v>1657</v>
      </c>
      <c r="C620" s="7" t="s">
        <v>768</v>
      </c>
      <c r="D620" s="7" t="s">
        <v>1656</v>
      </c>
      <c r="E620" s="7">
        <v>583</v>
      </c>
      <c r="F620" s="11" t="s">
        <v>500</v>
      </c>
      <c r="G620" s="7" t="s">
        <v>1116</v>
      </c>
      <c r="H620" s="9" t="s">
        <v>1392</v>
      </c>
      <c r="I620" s="9" t="s">
        <v>1392</v>
      </c>
      <c r="J620" s="6" t="s">
        <v>1392</v>
      </c>
      <c r="K620" s="6" t="s">
        <v>1553</v>
      </c>
      <c r="L620" s="6" t="s">
        <v>1563</v>
      </c>
      <c r="M620" s="6" t="s">
        <v>1564</v>
      </c>
    </row>
    <row r="621" spans="1:13">
      <c r="A621" s="7" t="s">
        <v>769</v>
      </c>
      <c r="B621" s="7" t="s">
        <v>1657</v>
      </c>
      <c r="C621" s="7" t="s">
        <v>769</v>
      </c>
      <c r="D621" s="7" t="s">
        <v>1656</v>
      </c>
      <c r="E621" s="7">
        <v>319</v>
      </c>
      <c r="F621" s="8" t="s">
        <v>410</v>
      </c>
      <c r="G621" s="7" t="s">
        <v>1090</v>
      </c>
      <c r="H621" s="9" t="s">
        <v>1392</v>
      </c>
      <c r="I621" s="9" t="s">
        <v>1392</v>
      </c>
      <c r="J621" s="6" t="s">
        <v>1392</v>
      </c>
      <c r="K621" s="6" t="s">
        <v>1392</v>
      </c>
      <c r="L621" s="6" t="s">
        <v>1392</v>
      </c>
      <c r="M621" s="6" t="s">
        <v>1392</v>
      </c>
    </row>
    <row r="622" spans="1:13">
      <c r="A622" s="7" t="s">
        <v>770</v>
      </c>
      <c r="B622" s="7" t="s">
        <v>1657</v>
      </c>
      <c r="C622" s="7" t="s">
        <v>770</v>
      </c>
      <c r="D622" s="7" t="s">
        <v>1656</v>
      </c>
      <c r="E622" s="7">
        <v>838</v>
      </c>
      <c r="F622" s="8" t="s">
        <v>499</v>
      </c>
      <c r="G622" s="7" t="s">
        <v>1115</v>
      </c>
      <c r="H622" s="9" t="s">
        <v>1392</v>
      </c>
      <c r="I622" s="9" t="s">
        <v>1236</v>
      </c>
      <c r="J622" s="6" t="s">
        <v>1236</v>
      </c>
      <c r="K622" s="6" t="s">
        <v>1392</v>
      </c>
      <c r="L622" s="6" t="s">
        <v>1392</v>
      </c>
      <c r="M622" s="6" t="s">
        <v>1392</v>
      </c>
    </row>
    <row r="623" spans="1:13">
      <c r="A623" s="7" t="s">
        <v>771</v>
      </c>
      <c r="B623" s="7" t="s">
        <v>1657</v>
      </c>
      <c r="C623" s="7" t="s">
        <v>771</v>
      </c>
      <c r="D623" s="7" t="s">
        <v>1656</v>
      </c>
      <c r="E623" s="7">
        <v>204</v>
      </c>
      <c r="F623" s="8" t="s">
        <v>392</v>
      </c>
      <c r="G623" s="7" t="s">
        <v>1078</v>
      </c>
      <c r="H623" s="9" t="s">
        <v>1392</v>
      </c>
      <c r="I623" s="9" t="s">
        <v>1392</v>
      </c>
      <c r="J623" s="6" t="s">
        <v>1392</v>
      </c>
      <c r="K623" s="6" t="s">
        <v>1392</v>
      </c>
      <c r="L623" s="6" t="s">
        <v>1392</v>
      </c>
      <c r="M623" s="6" t="s">
        <v>1392</v>
      </c>
    </row>
    <row r="624" spans="1:13">
      <c r="A624" s="7" t="s">
        <v>772</v>
      </c>
      <c r="B624" s="7" t="s">
        <v>1657</v>
      </c>
      <c r="C624" s="7" t="s">
        <v>772</v>
      </c>
      <c r="D624" s="7" t="s">
        <v>1656</v>
      </c>
      <c r="E624" s="7">
        <v>275</v>
      </c>
      <c r="F624" s="8" t="s">
        <v>403</v>
      </c>
      <c r="G624" s="7" t="s">
        <v>1085</v>
      </c>
      <c r="H624" s="9" t="s">
        <v>1392</v>
      </c>
      <c r="I624" s="9" t="s">
        <v>1392</v>
      </c>
      <c r="J624" s="6" t="s">
        <v>1392</v>
      </c>
      <c r="K624" s="6" t="s">
        <v>1392</v>
      </c>
      <c r="L624" s="6" t="s">
        <v>1392</v>
      </c>
      <c r="M624" s="6" t="s">
        <v>1392</v>
      </c>
    </row>
    <row r="625" spans="1:13">
      <c r="A625" s="7" t="s">
        <v>773</v>
      </c>
      <c r="B625" s="7" t="s">
        <v>1657</v>
      </c>
      <c r="C625" s="7" t="s">
        <v>773</v>
      </c>
      <c r="D625" s="7" t="s">
        <v>1656</v>
      </c>
      <c r="E625" s="7">
        <v>295</v>
      </c>
      <c r="F625" s="8" t="s">
        <v>405</v>
      </c>
      <c r="G625" s="7" t="s">
        <v>1086</v>
      </c>
      <c r="H625" s="9" t="s">
        <v>1392</v>
      </c>
      <c r="I625" s="9" t="s">
        <v>1392</v>
      </c>
      <c r="J625" s="6" t="s">
        <v>1392</v>
      </c>
      <c r="K625" s="6" t="s">
        <v>1392</v>
      </c>
      <c r="L625" s="6" t="s">
        <v>1392</v>
      </c>
      <c r="M625" s="6" t="s">
        <v>1392</v>
      </c>
    </row>
    <row r="626" spans="1:13">
      <c r="A626" s="7" t="s">
        <v>774</v>
      </c>
      <c r="B626" s="7" t="s">
        <v>1655</v>
      </c>
      <c r="C626" s="7" t="s">
        <v>774</v>
      </c>
      <c r="D626" s="7" t="s">
        <v>1656</v>
      </c>
      <c r="E626" s="7">
        <v>72</v>
      </c>
      <c r="F626" s="8" t="s">
        <v>356</v>
      </c>
      <c r="G626" s="7" t="s">
        <v>1069</v>
      </c>
      <c r="H626" s="9" t="s">
        <v>1392</v>
      </c>
      <c r="I626" s="9" t="s">
        <v>1392</v>
      </c>
      <c r="J626" s="6" t="s">
        <v>1392</v>
      </c>
      <c r="K626" s="6" t="s">
        <v>1556</v>
      </c>
      <c r="L626" s="6" t="s">
        <v>1557</v>
      </c>
      <c r="M626" s="6" t="s">
        <v>1555</v>
      </c>
    </row>
    <row r="627" spans="1:13">
      <c r="A627" s="7" t="s">
        <v>775</v>
      </c>
      <c r="B627" s="7" t="s">
        <v>1655</v>
      </c>
      <c r="C627" s="7" t="s">
        <v>775</v>
      </c>
      <c r="D627" s="7" t="s">
        <v>1656</v>
      </c>
      <c r="E627" s="7">
        <v>279</v>
      </c>
      <c r="F627" s="8" t="s">
        <v>403</v>
      </c>
      <c r="G627" s="7" t="s">
        <v>1085</v>
      </c>
      <c r="H627" s="9" t="s">
        <v>1392</v>
      </c>
      <c r="I627" s="9" t="s">
        <v>1392</v>
      </c>
      <c r="J627" s="6" t="s">
        <v>1392</v>
      </c>
      <c r="K627" s="6" t="s">
        <v>1392</v>
      </c>
      <c r="L627" s="6" t="s">
        <v>1392</v>
      </c>
      <c r="M627" s="6" t="s">
        <v>1392</v>
      </c>
    </row>
    <row r="628" spans="1:13">
      <c r="A628" s="7" t="s">
        <v>776</v>
      </c>
      <c r="B628" s="7" t="s">
        <v>1657</v>
      </c>
      <c r="C628" s="7" t="s">
        <v>776</v>
      </c>
      <c r="D628" s="7" t="s">
        <v>1656</v>
      </c>
      <c r="E628" s="7">
        <v>236</v>
      </c>
      <c r="F628" s="8" t="s">
        <v>400</v>
      </c>
      <c r="G628" s="7" t="s">
        <v>1084</v>
      </c>
      <c r="H628" s="9" t="s">
        <v>1392</v>
      </c>
      <c r="I628" s="9" t="s">
        <v>1392</v>
      </c>
      <c r="J628" s="6" t="s">
        <v>1392</v>
      </c>
      <c r="K628" s="6" t="s">
        <v>1392</v>
      </c>
      <c r="L628" s="6" t="s">
        <v>1392</v>
      </c>
      <c r="M628" s="6" t="s">
        <v>1392</v>
      </c>
    </row>
    <row r="629" spans="1:13">
      <c r="A629" s="7" t="s">
        <v>504</v>
      </c>
      <c r="B629" s="7" t="s">
        <v>1658</v>
      </c>
      <c r="C629" s="7" t="s">
        <v>504</v>
      </c>
      <c r="D629" s="7" t="s">
        <v>1656</v>
      </c>
      <c r="E629" s="7">
        <v>560</v>
      </c>
      <c r="F629" s="8" t="s">
        <v>500</v>
      </c>
      <c r="G629" s="7" t="s">
        <v>1116</v>
      </c>
      <c r="H629" s="9" t="s">
        <v>358</v>
      </c>
      <c r="I629" s="9" t="s">
        <v>1392</v>
      </c>
      <c r="J629" s="6" t="s">
        <v>358</v>
      </c>
      <c r="K629" s="6" t="s">
        <v>1392</v>
      </c>
      <c r="L629" s="6" t="s">
        <v>1392</v>
      </c>
      <c r="M629" s="6" t="s">
        <v>1392</v>
      </c>
    </row>
    <row r="630" spans="1:13">
      <c r="A630" s="7" t="s">
        <v>424</v>
      </c>
      <c r="B630" s="7" t="s">
        <v>1658</v>
      </c>
      <c r="C630" s="7" t="s">
        <v>424</v>
      </c>
      <c r="D630" s="7" t="s">
        <v>1656</v>
      </c>
      <c r="E630" s="7">
        <v>387</v>
      </c>
      <c r="F630" s="8" t="s">
        <v>422</v>
      </c>
      <c r="G630" s="7" t="s">
        <v>1095</v>
      </c>
      <c r="H630" s="9" t="s">
        <v>344</v>
      </c>
      <c r="I630" s="9" t="s">
        <v>1392</v>
      </c>
      <c r="J630" s="6" t="s">
        <v>1392</v>
      </c>
      <c r="K630" s="6" t="s">
        <v>1392</v>
      </c>
      <c r="L630" s="6" t="s">
        <v>1392</v>
      </c>
      <c r="M630" s="6" t="s">
        <v>1392</v>
      </c>
    </row>
    <row r="631" spans="1:13">
      <c r="A631" s="7" t="s">
        <v>375</v>
      </c>
      <c r="B631" s="10" t="s">
        <v>1658</v>
      </c>
      <c r="C631" s="7" t="s">
        <v>375</v>
      </c>
      <c r="D631" s="7" t="s">
        <v>1656</v>
      </c>
      <c r="E631" s="7">
        <v>161</v>
      </c>
      <c r="F631" s="11" t="s">
        <v>372</v>
      </c>
      <c r="G631" s="7" t="s">
        <v>1073</v>
      </c>
      <c r="H631" s="9" t="s">
        <v>358</v>
      </c>
      <c r="I631" s="9" t="s">
        <v>1392</v>
      </c>
      <c r="J631" s="6" t="s">
        <v>350</v>
      </c>
      <c r="K631" s="6" t="s">
        <v>1392</v>
      </c>
      <c r="L631" s="6" t="s">
        <v>1392</v>
      </c>
      <c r="M631" s="6" t="s">
        <v>1392</v>
      </c>
    </row>
    <row r="632" spans="1:13">
      <c r="A632" s="7" t="s">
        <v>1631</v>
      </c>
      <c r="B632" s="7" t="s">
        <v>1660</v>
      </c>
      <c r="C632" s="7" t="s">
        <v>504</v>
      </c>
      <c r="D632" s="7" t="s">
        <v>1656</v>
      </c>
      <c r="E632" s="7">
        <v>561</v>
      </c>
      <c r="F632" s="8" t="s">
        <v>1392</v>
      </c>
      <c r="G632" s="7" t="s">
        <v>1392</v>
      </c>
      <c r="H632" s="9" t="s">
        <v>1392</v>
      </c>
      <c r="I632" s="9" t="s">
        <v>1392</v>
      </c>
      <c r="J632" s="6" t="s">
        <v>1392</v>
      </c>
      <c r="K632" s="6" t="s">
        <v>1392</v>
      </c>
      <c r="L632" s="6" t="s">
        <v>1392</v>
      </c>
      <c r="M632" s="6" t="s">
        <v>1392</v>
      </c>
    </row>
    <row r="633" spans="1:13">
      <c r="A633" s="7" t="s">
        <v>477</v>
      </c>
      <c r="B633" s="7" t="s">
        <v>1658</v>
      </c>
      <c r="C633" s="7" t="s">
        <v>477</v>
      </c>
      <c r="D633" s="7" t="s">
        <v>1656</v>
      </c>
      <c r="E633" s="7">
        <v>494</v>
      </c>
      <c r="F633" s="8" t="s">
        <v>472</v>
      </c>
      <c r="G633" s="7" t="s">
        <v>1108</v>
      </c>
      <c r="H633" s="9" t="s">
        <v>1392</v>
      </c>
      <c r="I633" s="9" t="s">
        <v>1392</v>
      </c>
      <c r="J633" s="6" t="s">
        <v>1392</v>
      </c>
      <c r="K633" s="6" t="s">
        <v>1392</v>
      </c>
      <c r="L633" s="6" t="s">
        <v>1392</v>
      </c>
      <c r="M633" s="6" t="s">
        <v>1392</v>
      </c>
    </row>
    <row r="634" spans="1:13">
      <c r="A634" s="7" t="s">
        <v>488</v>
      </c>
      <c r="B634" s="10" t="s">
        <v>1658</v>
      </c>
      <c r="C634" s="7" t="s">
        <v>488</v>
      </c>
      <c r="D634" s="7" t="s">
        <v>1656</v>
      </c>
      <c r="E634" s="7">
        <v>511</v>
      </c>
      <c r="F634" s="11" t="s">
        <v>485</v>
      </c>
      <c r="G634" s="7" t="s">
        <v>1112</v>
      </c>
      <c r="H634" s="9" t="s">
        <v>358</v>
      </c>
      <c r="I634" s="9" t="s">
        <v>1392</v>
      </c>
      <c r="J634" s="6" t="s">
        <v>358</v>
      </c>
      <c r="K634" s="6" t="s">
        <v>1392</v>
      </c>
      <c r="L634" s="6" t="s">
        <v>1392</v>
      </c>
      <c r="M634" s="6" t="s">
        <v>1392</v>
      </c>
    </row>
    <row r="635" spans="1:13">
      <c r="A635" s="7" t="s">
        <v>535</v>
      </c>
      <c r="B635" s="7" t="s">
        <v>1658</v>
      </c>
      <c r="C635" s="7" t="s">
        <v>535</v>
      </c>
      <c r="D635" s="7" t="s">
        <v>1656</v>
      </c>
      <c r="E635" s="7">
        <v>631</v>
      </c>
      <c r="F635" s="8" t="s">
        <v>532</v>
      </c>
      <c r="G635" s="7" t="s">
        <v>1124</v>
      </c>
      <c r="H635" s="9" t="s">
        <v>1392</v>
      </c>
      <c r="I635" s="9" t="s">
        <v>1392</v>
      </c>
      <c r="J635" s="6" t="s">
        <v>1392</v>
      </c>
      <c r="K635" s="6" t="s">
        <v>1392</v>
      </c>
      <c r="L635" s="6" t="s">
        <v>1392</v>
      </c>
      <c r="M635" s="6" t="s">
        <v>1392</v>
      </c>
    </row>
    <row r="636" spans="1:13">
      <c r="A636" s="7" t="s">
        <v>520</v>
      </c>
      <c r="B636" s="7" t="s">
        <v>1658</v>
      </c>
      <c r="C636" s="7" t="s">
        <v>520</v>
      </c>
      <c r="D636" s="7" t="s">
        <v>1656</v>
      </c>
      <c r="E636" s="7">
        <v>614</v>
      </c>
      <c r="F636" s="8" t="s">
        <v>515</v>
      </c>
      <c r="G636" s="7" t="s">
        <v>1121</v>
      </c>
      <c r="H636" s="9" t="s">
        <v>358</v>
      </c>
      <c r="I636" s="9" t="s">
        <v>1392</v>
      </c>
      <c r="J636" s="6" t="s">
        <v>358</v>
      </c>
      <c r="K636" s="6" t="s">
        <v>1392</v>
      </c>
      <c r="L636" s="6" t="s">
        <v>1392</v>
      </c>
      <c r="M636" s="6" t="s">
        <v>1392</v>
      </c>
    </row>
    <row r="637" spans="1:13">
      <c r="A637" s="7" t="s">
        <v>223</v>
      </c>
      <c r="B637" s="10" t="s">
        <v>1491</v>
      </c>
      <c r="C637" s="7" t="s">
        <v>223</v>
      </c>
      <c r="D637" s="7" t="s">
        <v>1656</v>
      </c>
      <c r="E637" s="7">
        <v>1056</v>
      </c>
      <c r="F637" s="11" t="s">
        <v>224</v>
      </c>
      <c r="G637" s="7" t="s">
        <v>223</v>
      </c>
      <c r="H637" s="9" t="s">
        <v>1392</v>
      </c>
      <c r="I637" s="9" t="s">
        <v>1392</v>
      </c>
      <c r="J637" s="6" t="s">
        <v>1392</v>
      </c>
      <c r="K637" s="6" t="s">
        <v>1392</v>
      </c>
      <c r="L637" s="6" t="s">
        <v>1392</v>
      </c>
      <c r="M637" s="6" t="s">
        <v>1392</v>
      </c>
    </row>
    <row r="638" spans="1:13">
      <c r="A638" s="7" t="s">
        <v>164</v>
      </c>
      <c r="B638" s="7" t="s">
        <v>1491</v>
      </c>
      <c r="C638" s="7" t="s">
        <v>164</v>
      </c>
      <c r="D638" s="7" t="s">
        <v>1656</v>
      </c>
      <c r="E638" s="7">
        <v>1006</v>
      </c>
      <c r="F638" s="8" t="s">
        <v>165</v>
      </c>
      <c r="G638" s="7" t="s">
        <v>164</v>
      </c>
      <c r="H638" s="9" t="s">
        <v>1392</v>
      </c>
      <c r="I638" s="9" t="s">
        <v>1392</v>
      </c>
      <c r="J638" s="6" t="s">
        <v>1392</v>
      </c>
      <c r="K638" s="6" t="s">
        <v>1392</v>
      </c>
      <c r="L638" s="6" t="s">
        <v>1392</v>
      </c>
      <c r="M638" s="6" t="s">
        <v>1392</v>
      </c>
    </row>
    <row r="639" spans="1:13">
      <c r="A639" s="7" t="s">
        <v>1629</v>
      </c>
      <c r="B639" s="7" t="s">
        <v>1660</v>
      </c>
      <c r="C639" s="7" t="s">
        <v>859</v>
      </c>
      <c r="D639" s="7" t="s">
        <v>1656</v>
      </c>
      <c r="E639" s="7">
        <v>472</v>
      </c>
      <c r="F639" s="8" t="s">
        <v>1392</v>
      </c>
      <c r="G639" s="7" t="s">
        <v>1392</v>
      </c>
      <c r="H639" s="9" t="s">
        <v>1392</v>
      </c>
      <c r="I639" s="9" t="s">
        <v>1392</v>
      </c>
      <c r="J639" s="6" t="s">
        <v>1392</v>
      </c>
      <c r="K639" s="6" t="s">
        <v>1392</v>
      </c>
      <c r="L639" s="6" t="s">
        <v>1392</v>
      </c>
      <c r="M639" s="6" t="s">
        <v>1392</v>
      </c>
    </row>
    <row r="640" spans="1:13">
      <c r="A640" s="7" t="s">
        <v>423</v>
      </c>
      <c r="B640" s="7" t="s">
        <v>1658</v>
      </c>
      <c r="C640" s="7" t="s">
        <v>423</v>
      </c>
      <c r="D640" s="7" t="s">
        <v>1656</v>
      </c>
      <c r="E640" s="7">
        <v>381</v>
      </c>
      <c r="F640" s="8" t="s">
        <v>422</v>
      </c>
      <c r="G640" s="7" t="s">
        <v>1095</v>
      </c>
      <c r="H640" s="9" t="s">
        <v>350</v>
      </c>
      <c r="I640" s="9" t="s">
        <v>1392</v>
      </c>
      <c r="J640" s="6" t="s">
        <v>350</v>
      </c>
      <c r="K640" s="6" t="s">
        <v>1392</v>
      </c>
      <c r="L640" s="6" t="s">
        <v>1392</v>
      </c>
      <c r="M640" s="6" t="s">
        <v>1392</v>
      </c>
    </row>
    <row r="641" spans="1:13">
      <c r="A641" s="7" t="s">
        <v>1645</v>
      </c>
      <c r="B641" s="7" t="s">
        <v>1660</v>
      </c>
      <c r="C641" s="7" t="s">
        <v>13</v>
      </c>
      <c r="D641" s="7" t="s">
        <v>1656</v>
      </c>
      <c r="E641" s="7">
        <v>828</v>
      </c>
      <c r="F641" s="8" t="s">
        <v>1392</v>
      </c>
      <c r="G641" s="7" t="s">
        <v>1392</v>
      </c>
      <c r="H641" s="9" t="s">
        <v>1392</v>
      </c>
      <c r="I641" s="9" t="s">
        <v>1392</v>
      </c>
      <c r="J641" s="6" t="s">
        <v>1392</v>
      </c>
      <c r="K641" s="6" t="s">
        <v>1392</v>
      </c>
      <c r="L641" s="6" t="s">
        <v>1392</v>
      </c>
      <c r="M641" s="6" t="s">
        <v>1392</v>
      </c>
    </row>
    <row r="642" spans="1:13">
      <c r="A642" s="7" t="s">
        <v>777</v>
      </c>
      <c r="B642" s="7" t="s">
        <v>1657</v>
      </c>
      <c r="C642" s="7" t="s">
        <v>777</v>
      </c>
      <c r="D642" s="7" t="s">
        <v>1656</v>
      </c>
      <c r="E642" s="7">
        <v>798</v>
      </c>
      <c r="F642" s="8" t="s">
        <v>462</v>
      </c>
      <c r="G642" s="7" t="s">
        <v>1105</v>
      </c>
      <c r="H642" s="9" t="s">
        <v>1392</v>
      </c>
      <c r="I642" s="9" t="s">
        <v>1392</v>
      </c>
      <c r="J642" s="6" t="s">
        <v>1392</v>
      </c>
      <c r="K642" s="6" t="s">
        <v>1392</v>
      </c>
      <c r="L642" s="6" t="s">
        <v>1392</v>
      </c>
      <c r="M642" s="6" t="s">
        <v>1392</v>
      </c>
    </row>
    <row r="643" spans="1:13">
      <c r="A643" s="7" t="s">
        <v>468</v>
      </c>
      <c r="B643" s="7" t="s">
        <v>1658</v>
      </c>
      <c r="C643" s="7" t="s">
        <v>468</v>
      </c>
      <c r="D643" s="7" t="s">
        <v>1656</v>
      </c>
      <c r="E643" s="7">
        <v>474</v>
      </c>
      <c r="F643" s="8" t="s">
        <v>464</v>
      </c>
      <c r="G643" s="7" t="s">
        <v>1106</v>
      </c>
      <c r="H643" s="9" t="s">
        <v>1392</v>
      </c>
      <c r="I643" s="9" t="s">
        <v>1392</v>
      </c>
      <c r="J643" s="6" t="s">
        <v>1392</v>
      </c>
      <c r="K643" s="6" t="s">
        <v>1392</v>
      </c>
      <c r="L643" s="6" t="s">
        <v>1392</v>
      </c>
      <c r="M643" s="6" t="s">
        <v>1392</v>
      </c>
    </row>
    <row r="644" spans="1:13">
      <c r="A644" s="7" t="s">
        <v>778</v>
      </c>
      <c r="B644" s="7" t="s">
        <v>1657</v>
      </c>
      <c r="C644" s="7" t="s">
        <v>778</v>
      </c>
      <c r="D644" s="7" t="s">
        <v>1656</v>
      </c>
      <c r="E644" s="7">
        <v>797</v>
      </c>
      <c r="F644" s="8" t="s">
        <v>459</v>
      </c>
      <c r="G644" s="7" t="s">
        <v>1104</v>
      </c>
      <c r="H644" s="9" t="s">
        <v>1392</v>
      </c>
      <c r="I644" s="9" t="s">
        <v>1392</v>
      </c>
      <c r="J644" s="6" t="s">
        <v>1392</v>
      </c>
      <c r="K644" s="6" t="s">
        <v>1392</v>
      </c>
      <c r="L644" s="6" t="s">
        <v>1392</v>
      </c>
      <c r="M644" s="6" t="s">
        <v>1392</v>
      </c>
    </row>
    <row r="645" spans="1:13">
      <c r="A645" s="7" t="s">
        <v>476</v>
      </c>
      <c r="B645" s="10" t="s">
        <v>1658</v>
      </c>
      <c r="C645" s="7" t="s">
        <v>476</v>
      </c>
      <c r="D645" s="7" t="s">
        <v>1656</v>
      </c>
      <c r="E645" s="7">
        <v>493</v>
      </c>
      <c r="F645" s="11" t="s">
        <v>472</v>
      </c>
      <c r="G645" s="7" t="s">
        <v>1108</v>
      </c>
      <c r="H645" s="9" t="s">
        <v>1392</v>
      </c>
      <c r="I645" s="9" t="s">
        <v>1392</v>
      </c>
      <c r="J645" s="6" t="s">
        <v>1392</v>
      </c>
      <c r="K645" s="6" t="s">
        <v>1392</v>
      </c>
      <c r="L645" s="6" t="s">
        <v>1392</v>
      </c>
      <c r="M645" s="6" t="s">
        <v>1392</v>
      </c>
    </row>
    <row r="646" spans="1:13">
      <c r="A646" s="7" t="s">
        <v>1608</v>
      </c>
      <c r="B646" s="7" t="s">
        <v>1660</v>
      </c>
      <c r="C646" s="7" t="s">
        <v>750</v>
      </c>
      <c r="D646" s="7" t="s">
        <v>1656</v>
      </c>
      <c r="E646" s="7">
        <v>66</v>
      </c>
      <c r="F646" s="8" t="s">
        <v>1392</v>
      </c>
      <c r="G646" s="7" t="s">
        <v>1392</v>
      </c>
      <c r="H646" s="9" t="s">
        <v>1392</v>
      </c>
      <c r="I646" s="9" t="s">
        <v>1392</v>
      </c>
      <c r="J646" s="6" t="s">
        <v>1392</v>
      </c>
      <c r="K646" s="6" t="s">
        <v>1392</v>
      </c>
      <c r="L646" s="6" t="s">
        <v>1392</v>
      </c>
      <c r="M646" s="6" t="s">
        <v>1392</v>
      </c>
    </row>
    <row r="647" spans="1:13">
      <c r="A647" s="7" t="s">
        <v>779</v>
      </c>
      <c r="B647" s="10" t="s">
        <v>1655</v>
      </c>
      <c r="C647" s="7" t="s">
        <v>779</v>
      </c>
      <c r="D647" s="7" t="s">
        <v>1656</v>
      </c>
      <c r="E647" s="7">
        <v>63</v>
      </c>
      <c r="F647" s="11" t="s">
        <v>356</v>
      </c>
      <c r="G647" s="7" t="s">
        <v>1069</v>
      </c>
      <c r="H647" s="9" t="s">
        <v>1392</v>
      </c>
      <c r="I647" s="9" t="s">
        <v>1392</v>
      </c>
      <c r="J647" s="6" t="s">
        <v>1392</v>
      </c>
      <c r="K647" s="6" t="s">
        <v>1392</v>
      </c>
      <c r="L647" s="6" t="s">
        <v>1392</v>
      </c>
      <c r="M647" s="6" t="s">
        <v>1392</v>
      </c>
    </row>
    <row r="648" spans="1:13">
      <c r="A648" s="7" t="s">
        <v>780</v>
      </c>
      <c r="B648" s="7" t="s">
        <v>1655</v>
      </c>
      <c r="C648" s="7" t="s">
        <v>780</v>
      </c>
      <c r="D648" s="7" t="s">
        <v>1656</v>
      </c>
      <c r="E648" s="7">
        <v>501</v>
      </c>
      <c r="F648" s="8" t="s">
        <v>480</v>
      </c>
      <c r="G648" s="7" t="s">
        <v>1109</v>
      </c>
      <c r="H648" s="9" t="s">
        <v>1392</v>
      </c>
      <c r="I648" s="9" t="s">
        <v>1392</v>
      </c>
      <c r="J648" s="6" t="s">
        <v>1392</v>
      </c>
      <c r="K648" s="6" t="s">
        <v>1392</v>
      </c>
      <c r="L648" s="6" t="s">
        <v>1392</v>
      </c>
      <c r="M648" s="6" t="s">
        <v>1392</v>
      </c>
    </row>
    <row r="649" spans="1:13">
      <c r="A649" s="7" t="s">
        <v>781</v>
      </c>
      <c r="B649" s="7" t="s">
        <v>1657</v>
      </c>
      <c r="C649" s="7" t="s">
        <v>781</v>
      </c>
      <c r="D649" s="7" t="s">
        <v>1656</v>
      </c>
      <c r="E649" s="7">
        <v>271</v>
      </c>
      <c r="F649" s="8" t="s">
        <v>403</v>
      </c>
      <c r="G649" s="7" t="s">
        <v>1085</v>
      </c>
      <c r="H649" s="9" t="s">
        <v>344</v>
      </c>
      <c r="I649" s="9" t="s">
        <v>1392</v>
      </c>
      <c r="J649" s="6" t="s">
        <v>1392</v>
      </c>
      <c r="K649" s="6" t="s">
        <v>1392</v>
      </c>
      <c r="L649" s="6" t="s">
        <v>1392</v>
      </c>
      <c r="M649" s="6" t="s">
        <v>1392</v>
      </c>
    </row>
    <row r="650" spans="1:13">
      <c r="A650" s="7" t="s">
        <v>1073</v>
      </c>
      <c r="B650" s="10" t="s">
        <v>1491</v>
      </c>
      <c r="C650" s="7" t="s">
        <v>1073</v>
      </c>
      <c r="D650" s="7" t="s">
        <v>1656</v>
      </c>
      <c r="E650" s="7">
        <v>920</v>
      </c>
      <c r="F650" s="11" t="s">
        <v>372</v>
      </c>
      <c r="G650" s="7" t="s">
        <v>1073</v>
      </c>
      <c r="H650" s="9" t="s">
        <v>1392</v>
      </c>
      <c r="I650" s="9" t="s">
        <v>1392</v>
      </c>
      <c r="J650" s="6" t="s">
        <v>1392</v>
      </c>
      <c r="K650" s="6" t="s">
        <v>1392</v>
      </c>
      <c r="L650" s="6" t="s">
        <v>1392</v>
      </c>
      <c r="M650" s="6" t="s">
        <v>1392</v>
      </c>
    </row>
    <row r="651" spans="1:13">
      <c r="A651" s="7" t="s">
        <v>782</v>
      </c>
      <c r="B651" s="7" t="s">
        <v>1657</v>
      </c>
      <c r="C651" s="7" t="s">
        <v>782</v>
      </c>
      <c r="D651" s="7" t="s">
        <v>1656</v>
      </c>
      <c r="E651" s="7">
        <v>238</v>
      </c>
      <c r="F651" s="8" t="s">
        <v>400</v>
      </c>
      <c r="G651" s="7" t="s">
        <v>1084</v>
      </c>
      <c r="H651" s="9" t="s">
        <v>1392</v>
      </c>
      <c r="I651" s="9" t="s">
        <v>1392</v>
      </c>
      <c r="J651" s="6" t="s">
        <v>1392</v>
      </c>
      <c r="K651" s="6" t="s">
        <v>1561</v>
      </c>
      <c r="L651" s="6" t="s">
        <v>1562</v>
      </c>
      <c r="M651" s="6" t="s">
        <v>1555</v>
      </c>
    </row>
    <row r="652" spans="1:13">
      <c r="A652" s="7" t="s">
        <v>783</v>
      </c>
      <c r="B652" s="7" t="s">
        <v>1655</v>
      </c>
      <c r="C652" s="7" t="s">
        <v>783</v>
      </c>
      <c r="D652" s="7" t="s">
        <v>1656</v>
      </c>
      <c r="E652" s="7">
        <v>287</v>
      </c>
      <c r="F652" s="8" t="s">
        <v>403</v>
      </c>
      <c r="G652" s="7" t="s">
        <v>1085</v>
      </c>
      <c r="H652" s="9" t="s">
        <v>1392</v>
      </c>
      <c r="I652" s="9" t="s">
        <v>1392</v>
      </c>
      <c r="J652" s="6" t="s">
        <v>1392</v>
      </c>
      <c r="K652" s="6" t="s">
        <v>1561</v>
      </c>
      <c r="L652" s="6" t="s">
        <v>1562</v>
      </c>
      <c r="M652" s="6" t="s">
        <v>1555</v>
      </c>
    </row>
    <row r="653" spans="1:13">
      <c r="A653" s="7" t="s">
        <v>26</v>
      </c>
      <c r="B653" s="10" t="s">
        <v>1491</v>
      </c>
      <c r="C653" s="7" t="s">
        <v>26</v>
      </c>
      <c r="D653" s="7" t="s">
        <v>1656</v>
      </c>
      <c r="E653" s="7">
        <v>891</v>
      </c>
      <c r="F653" s="11" t="s">
        <v>27</v>
      </c>
      <c r="G653" s="7" t="s">
        <v>26</v>
      </c>
      <c r="H653" s="9" t="s">
        <v>1392</v>
      </c>
      <c r="I653" s="9" t="s">
        <v>1392</v>
      </c>
      <c r="J653" s="6" t="s">
        <v>1392</v>
      </c>
      <c r="K653" s="6" t="s">
        <v>1392</v>
      </c>
      <c r="L653" s="6" t="s">
        <v>1392</v>
      </c>
      <c r="M653" s="6" t="s">
        <v>1392</v>
      </c>
    </row>
    <row r="654" spans="1:13">
      <c r="A654" s="7" t="s">
        <v>110</v>
      </c>
      <c r="B654" s="7" t="s">
        <v>1491</v>
      </c>
      <c r="C654" s="7" t="s">
        <v>110</v>
      </c>
      <c r="D654" s="7" t="s">
        <v>1656</v>
      </c>
      <c r="E654" s="7">
        <v>972</v>
      </c>
      <c r="F654" s="8" t="s">
        <v>111</v>
      </c>
      <c r="G654" s="7" t="s">
        <v>110</v>
      </c>
      <c r="H654" s="9" t="s">
        <v>1392</v>
      </c>
      <c r="I654" s="9" t="s">
        <v>1392</v>
      </c>
      <c r="J654" s="6" t="s">
        <v>1392</v>
      </c>
      <c r="K654" s="6" t="s">
        <v>1392</v>
      </c>
      <c r="L654" s="6" t="s">
        <v>1392</v>
      </c>
      <c r="M654" s="6" t="s">
        <v>1392</v>
      </c>
    </row>
    <row r="655" spans="1:13">
      <c r="A655" s="7" t="s">
        <v>444</v>
      </c>
      <c r="B655" s="7" t="s">
        <v>1658</v>
      </c>
      <c r="C655" s="7" t="s">
        <v>444</v>
      </c>
      <c r="D655" s="7" t="s">
        <v>1656</v>
      </c>
      <c r="E655" s="7">
        <v>422</v>
      </c>
      <c r="F655" s="8" t="s">
        <v>441</v>
      </c>
      <c r="G655" s="7" t="s">
        <v>1102</v>
      </c>
      <c r="H655" s="9" t="s">
        <v>1392</v>
      </c>
      <c r="I655" s="9" t="s">
        <v>1392</v>
      </c>
      <c r="J655" s="6" t="s">
        <v>1392</v>
      </c>
      <c r="K655" s="6" t="s">
        <v>1392</v>
      </c>
      <c r="L655" s="6" t="s">
        <v>1392</v>
      </c>
      <c r="M655" s="6" t="s">
        <v>1392</v>
      </c>
    </row>
    <row r="656" spans="1:13">
      <c r="A656" s="7" t="s">
        <v>492</v>
      </c>
      <c r="B656" s="7" t="s">
        <v>1658</v>
      </c>
      <c r="C656" s="7" t="s">
        <v>492</v>
      </c>
      <c r="D656" s="7" t="s">
        <v>1656</v>
      </c>
      <c r="E656" s="7">
        <v>517</v>
      </c>
      <c r="F656" s="8" t="s">
        <v>491</v>
      </c>
      <c r="G656" s="7" t="s">
        <v>1114</v>
      </c>
      <c r="H656" s="9" t="s">
        <v>344</v>
      </c>
      <c r="I656" s="9" t="s">
        <v>1392</v>
      </c>
      <c r="J656" s="6" t="s">
        <v>344</v>
      </c>
      <c r="K656" s="6" t="s">
        <v>1392</v>
      </c>
      <c r="L656" s="6" t="s">
        <v>1392</v>
      </c>
      <c r="M656" s="6" t="s">
        <v>1392</v>
      </c>
    </row>
    <row r="657" spans="1:13">
      <c r="A657" s="7" t="s">
        <v>517</v>
      </c>
      <c r="B657" s="10" t="s">
        <v>1658</v>
      </c>
      <c r="C657" s="7" t="s">
        <v>517</v>
      </c>
      <c r="D657" s="7" t="s">
        <v>1656</v>
      </c>
      <c r="E657" s="7">
        <v>611</v>
      </c>
      <c r="F657" s="11" t="s">
        <v>515</v>
      </c>
      <c r="G657" s="7" t="s">
        <v>1121</v>
      </c>
      <c r="H657" s="9" t="s">
        <v>1392</v>
      </c>
      <c r="I657" s="9" t="s">
        <v>1392</v>
      </c>
      <c r="J657" s="6" t="s">
        <v>1392</v>
      </c>
      <c r="K657" s="6" t="s">
        <v>1392</v>
      </c>
      <c r="L657" s="6" t="s">
        <v>1392</v>
      </c>
      <c r="M657" s="6" t="s">
        <v>1392</v>
      </c>
    </row>
    <row r="658" spans="1:13">
      <c r="A658" s="7" t="s">
        <v>784</v>
      </c>
      <c r="B658" s="7" t="s">
        <v>1655</v>
      </c>
      <c r="C658" s="7" t="s">
        <v>784</v>
      </c>
      <c r="D658" s="7" t="s">
        <v>1656</v>
      </c>
      <c r="E658" s="7">
        <v>483</v>
      </c>
      <c r="F658" s="8" t="s">
        <v>464</v>
      </c>
      <c r="G658" s="7" t="s">
        <v>1106</v>
      </c>
      <c r="H658" s="9" t="s">
        <v>1392</v>
      </c>
      <c r="I658" s="9" t="s">
        <v>1392</v>
      </c>
      <c r="J658" s="6" t="s">
        <v>1392</v>
      </c>
      <c r="K658" s="6" t="s">
        <v>1392</v>
      </c>
      <c r="L658" s="6" t="s">
        <v>1392</v>
      </c>
      <c r="M658" s="6" t="s">
        <v>1392</v>
      </c>
    </row>
    <row r="659" spans="1:13">
      <c r="A659" s="7" t="s">
        <v>785</v>
      </c>
      <c r="B659" s="10" t="s">
        <v>1655</v>
      </c>
      <c r="C659" s="7" t="s">
        <v>785</v>
      </c>
      <c r="D659" s="7" t="s">
        <v>1656</v>
      </c>
      <c r="E659" s="7">
        <v>223</v>
      </c>
      <c r="F659" s="11" t="s">
        <v>398</v>
      </c>
      <c r="G659" s="7" t="s">
        <v>1082</v>
      </c>
      <c r="H659" s="9" t="s">
        <v>344</v>
      </c>
      <c r="I659" s="9" t="s">
        <v>1392</v>
      </c>
      <c r="J659" s="6" t="s">
        <v>1392</v>
      </c>
      <c r="K659" s="6" t="s">
        <v>1392</v>
      </c>
      <c r="L659" s="6" t="s">
        <v>1392</v>
      </c>
      <c r="M659" s="6" t="s">
        <v>1392</v>
      </c>
    </row>
    <row r="660" spans="1:13">
      <c r="A660" s="7" t="s">
        <v>1082</v>
      </c>
      <c r="B660" s="7" t="s">
        <v>1491</v>
      </c>
      <c r="C660" s="7" t="s">
        <v>1082</v>
      </c>
      <c r="D660" s="7" t="s">
        <v>1656</v>
      </c>
      <c r="E660" s="7">
        <v>942</v>
      </c>
      <c r="F660" s="8" t="s">
        <v>398</v>
      </c>
      <c r="G660" s="7" t="s">
        <v>1082</v>
      </c>
      <c r="H660" s="9" t="s">
        <v>1392</v>
      </c>
      <c r="I660" s="9" t="s">
        <v>1392</v>
      </c>
      <c r="J660" s="6" t="s">
        <v>1392</v>
      </c>
      <c r="K660" s="6" t="s">
        <v>1392</v>
      </c>
      <c r="L660" s="6" t="s">
        <v>1392</v>
      </c>
      <c r="M660" s="6" t="s">
        <v>1392</v>
      </c>
    </row>
    <row r="661" spans="1:13">
      <c r="A661" s="7" t="s">
        <v>786</v>
      </c>
      <c r="B661" s="7" t="s">
        <v>1655</v>
      </c>
      <c r="C661" s="7" t="s">
        <v>786</v>
      </c>
      <c r="D661" s="7" t="s">
        <v>1656</v>
      </c>
      <c r="E661" s="7">
        <v>836</v>
      </c>
      <c r="F661" s="8" t="s">
        <v>15</v>
      </c>
      <c r="G661" s="7" t="s">
        <v>16</v>
      </c>
      <c r="H661" s="9" t="s">
        <v>1392</v>
      </c>
      <c r="I661" s="9" t="s">
        <v>1236</v>
      </c>
      <c r="J661" s="6" t="s">
        <v>1236</v>
      </c>
      <c r="K661" s="6" t="s">
        <v>1392</v>
      </c>
      <c r="L661" s="6" t="s">
        <v>1392</v>
      </c>
      <c r="M661" s="6" t="s">
        <v>1392</v>
      </c>
    </row>
    <row r="662" spans="1:13">
      <c r="A662" s="7" t="s">
        <v>787</v>
      </c>
      <c r="B662" s="7" t="s">
        <v>1657</v>
      </c>
      <c r="C662" s="7" t="s">
        <v>787</v>
      </c>
      <c r="D662" s="7" t="s">
        <v>1656</v>
      </c>
      <c r="E662" s="7">
        <v>738</v>
      </c>
      <c r="F662" s="8" t="s">
        <v>499</v>
      </c>
      <c r="G662" s="7" t="s">
        <v>1115</v>
      </c>
      <c r="H662" s="9" t="s">
        <v>1392</v>
      </c>
      <c r="I662" s="9" t="s">
        <v>1392</v>
      </c>
      <c r="J662" s="6" t="s">
        <v>1392</v>
      </c>
      <c r="K662" s="6" t="s">
        <v>1392</v>
      </c>
      <c r="L662" s="6" t="s">
        <v>1392</v>
      </c>
      <c r="M662" s="6" t="s">
        <v>1392</v>
      </c>
    </row>
    <row r="663" spans="1:13">
      <c r="A663" s="7" t="s">
        <v>204</v>
      </c>
      <c r="B663" s="7" t="s">
        <v>1491</v>
      </c>
      <c r="C663" s="7" t="s">
        <v>204</v>
      </c>
      <c r="D663" s="7" t="s">
        <v>1656</v>
      </c>
      <c r="E663" s="7">
        <v>1041</v>
      </c>
      <c r="F663" s="8" t="s">
        <v>205</v>
      </c>
      <c r="G663" s="7" t="s">
        <v>204</v>
      </c>
      <c r="H663" s="9" t="s">
        <v>1392</v>
      </c>
      <c r="I663" s="9" t="s">
        <v>1392</v>
      </c>
      <c r="J663" s="6" t="s">
        <v>1392</v>
      </c>
      <c r="K663" s="6" t="s">
        <v>1392</v>
      </c>
      <c r="L663" s="6" t="s">
        <v>1392</v>
      </c>
      <c r="M663" s="6" t="s">
        <v>1392</v>
      </c>
    </row>
    <row r="664" spans="1:13">
      <c r="A664" s="7" t="s">
        <v>788</v>
      </c>
      <c r="B664" s="7" t="s">
        <v>1657</v>
      </c>
      <c r="C664" s="7" t="s">
        <v>788</v>
      </c>
      <c r="D664" s="7" t="s">
        <v>1656</v>
      </c>
      <c r="E664" s="7">
        <v>200</v>
      </c>
      <c r="F664" s="8" t="s">
        <v>392</v>
      </c>
      <c r="G664" s="7" t="s">
        <v>1078</v>
      </c>
      <c r="H664" s="9" t="s">
        <v>344</v>
      </c>
      <c r="I664" s="9" t="s">
        <v>1392</v>
      </c>
      <c r="J664" s="6" t="s">
        <v>344</v>
      </c>
      <c r="K664" s="6" t="s">
        <v>1392</v>
      </c>
      <c r="L664" s="6" t="s">
        <v>1392</v>
      </c>
      <c r="M664" s="6" t="s">
        <v>1392</v>
      </c>
    </row>
    <row r="665" spans="1:13">
      <c r="A665" s="7" t="s">
        <v>789</v>
      </c>
      <c r="B665" s="7" t="s">
        <v>1655</v>
      </c>
      <c r="C665" s="7" t="s">
        <v>789</v>
      </c>
      <c r="D665" s="7" t="s">
        <v>1656</v>
      </c>
      <c r="E665" s="7">
        <v>177</v>
      </c>
      <c r="F665" s="8" t="s">
        <v>377</v>
      </c>
      <c r="G665" s="7" t="s">
        <v>1074</v>
      </c>
      <c r="H665" s="9" t="s">
        <v>1392</v>
      </c>
      <c r="I665" s="9" t="s">
        <v>1392</v>
      </c>
      <c r="J665" s="6" t="s">
        <v>1392</v>
      </c>
      <c r="K665" s="6" t="s">
        <v>1392</v>
      </c>
      <c r="L665" s="6" t="s">
        <v>1392</v>
      </c>
      <c r="M665" s="6" t="s">
        <v>1392</v>
      </c>
    </row>
    <row r="666" spans="1:13">
      <c r="A666" s="7" t="s">
        <v>790</v>
      </c>
      <c r="B666" s="7" t="s">
        <v>1655</v>
      </c>
      <c r="C666" s="7" t="s">
        <v>790</v>
      </c>
      <c r="D666" s="7" t="s">
        <v>1656</v>
      </c>
      <c r="E666" s="7">
        <v>497</v>
      </c>
      <c r="F666" s="8" t="s">
        <v>480</v>
      </c>
      <c r="G666" s="7" t="s">
        <v>1109</v>
      </c>
      <c r="H666" s="9" t="s">
        <v>350</v>
      </c>
      <c r="I666" s="9" t="s">
        <v>1392</v>
      </c>
      <c r="J666" s="6" t="s">
        <v>350</v>
      </c>
      <c r="K666" s="6" t="s">
        <v>1392</v>
      </c>
      <c r="L666" s="6" t="s">
        <v>1392</v>
      </c>
      <c r="M666" s="6" t="s">
        <v>1392</v>
      </c>
    </row>
    <row r="667" spans="1:13">
      <c r="A667" s="7" t="s">
        <v>791</v>
      </c>
      <c r="B667" s="7" t="s">
        <v>1657</v>
      </c>
      <c r="C667" s="7" t="s">
        <v>791</v>
      </c>
      <c r="D667" s="7" t="s">
        <v>1656</v>
      </c>
      <c r="E667" s="7">
        <v>54</v>
      </c>
      <c r="F667" s="8" t="s">
        <v>354</v>
      </c>
      <c r="G667" s="7" t="s">
        <v>1067</v>
      </c>
      <c r="H667" s="9" t="s">
        <v>350</v>
      </c>
      <c r="I667" s="9" t="s">
        <v>1392</v>
      </c>
      <c r="J667" s="6" t="s">
        <v>350</v>
      </c>
      <c r="K667" s="6" t="s">
        <v>1392</v>
      </c>
      <c r="L667" s="6" t="s">
        <v>1392</v>
      </c>
      <c r="M667" s="6" t="s">
        <v>1392</v>
      </c>
    </row>
    <row r="668" spans="1:13">
      <c r="A668" s="7" t="s">
        <v>1617</v>
      </c>
      <c r="B668" s="7" t="s">
        <v>1660</v>
      </c>
      <c r="C668" s="7" t="s">
        <v>1252</v>
      </c>
      <c r="D668" s="7" t="s">
        <v>1656</v>
      </c>
      <c r="E668" s="7">
        <v>344</v>
      </c>
      <c r="F668" s="8" t="s">
        <v>1392</v>
      </c>
      <c r="G668" s="7" t="s">
        <v>1392</v>
      </c>
      <c r="H668" s="9" t="s">
        <v>1392</v>
      </c>
      <c r="I668" s="9" t="s">
        <v>1392</v>
      </c>
      <c r="J668" s="6" t="s">
        <v>1392</v>
      </c>
      <c r="K668" s="6" t="s">
        <v>1392</v>
      </c>
      <c r="L668" s="6" t="s">
        <v>1392</v>
      </c>
      <c r="M668" s="6" t="s">
        <v>1392</v>
      </c>
    </row>
    <row r="669" spans="1:13">
      <c r="A669" s="7" t="s">
        <v>792</v>
      </c>
      <c r="B669" s="7" t="s">
        <v>1655</v>
      </c>
      <c r="C669" s="7" t="s">
        <v>792</v>
      </c>
      <c r="D669" s="7" t="s">
        <v>1656</v>
      </c>
      <c r="E669" s="7">
        <v>249</v>
      </c>
      <c r="F669" s="8" t="s">
        <v>403</v>
      </c>
      <c r="G669" s="7" t="s">
        <v>1085</v>
      </c>
      <c r="H669" s="9" t="s">
        <v>348</v>
      </c>
      <c r="I669" s="9" t="s">
        <v>1392</v>
      </c>
      <c r="J669" s="6" t="s">
        <v>348</v>
      </c>
      <c r="K669" s="6" t="s">
        <v>1392</v>
      </c>
      <c r="L669" s="6" t="s">
        <v>1392</v>
      </c>
      <c r="M669" s="6" t="s">
        <v>1392</v>
      </c>
    </row>
    <row r="670" spans="1:13">
      <c r="A670" s="7" t="s">
        <v>1084</v>
      </c>
      <c r="B670" s="7" t="s">
        <v>1491</v>
      </c>
      <c r="C670" s="7" t="s">
        <v>1084</v>
      </c>
      <c r="D670" s="7" t="s">
        <v>1656</v>
      </c>
      <c r="E670" s="7">
        <v>949</v>
      </c>
      <c r="F670" s="8" t="s">
        <v>400</v>
      </c>
      <c r="G670" s="7" t="s">
        <v>1084</v>
      </c>
      <c r="H670" s="9" t="s">
        <v>1392</v>
      </c>
      <c r="I670" s="9" t="s">
        <v>1392</v>
      </c>
      <c r="J670" s="6" t="s">
        <v>1392</v>
      </c>
      <c r="K670" s="6" t="s">
        <v>1392</v>
      </c>
      <c r="L670" s="6" t="s">
        <v>1392</v>
      </c>
      <c r="M670" s="6" t="s">
        <v>1392</v>
      </c>
    </row>
    <row r="671" spans="1:13">
      <c r="A671" s="7" t="s">
        <v>793</v>
      </c>
      <c r="B671" s="7" t="s">
        <v>1657</v>
      </c>
      <c r="C671" s="7" t="s">
        <v>793</v>
      </c>
      <c r="D671" s="7" t="s">
        <v>1656</v>
      </c>
      <c r="E671" s="7">
        <v>573</v>
      </c>
      <c r="F671" s="8" t="s">
        <v>500</v>
      </c>
      <c r="G671" s="7" t="s">
        <v>1116</v>
      </c>
      <c r="H671" s="9" t="s">
        <v>1392</v>
      </c>
      <c r="I671" s="9" t="s">
        <v>1392</v>
      </c>
      <c r="J671" s="6" t="s">
        <v>1392</v>
      </c>
      <c r="K671" s="6" t="s">
        <v>1392</v>
      </c>
      <c r="L671" s="6" t="s">
        <v>1392</v>
      </c>
      <c r="M671" s="6" t="s">
        <v>1392</v>
      </c>
    </row>
    <row r="672" spans="1:13">
      <c r="A672" s="7" t="s">
        <v>1115</v>
      </c>
      <c r="B672" s="7" t="s">
        <v>1491</v>
      </c>
      <c r="C672" s="7" t="s">
        <v>1115</v>
      </c>
      <c r="D672" s="7" t="s">
        <v>1656</v>
      </c>
      <c r="E672" s="7">
        <v>1039</v>
      </c>
      <c r="F672" s="8" t="s">
        <v>499</v>
      </c>
      <c r="G672" s="7" t="s">
        <v>1115</v>
      </c>
      <c r="H672" s="9" t="s">
        <v>1392</v>
      </c>
      <c r="I672" s="9" t="s">
        <v>1392</v>
      </c>
      <c r="J672" s="6" t="s">
        <v>1392</v>
      </c>
      <c r="K672" s="6" t="s">
        <v>1392</v>
      </c>
      <c r="L672" s="6" t="s">
        <v>1392</v>
      </c>
      <c r="M672" s="6" t="s">
        <v>1392</v>
      </c>
    </row>
    <row r="673" spans="1:13">
      <c r="A673" s="7" t="s">
        <v>794</v>
      </c>
      <c r="B673" s="7" t="s">
        <v>1657</v>
      </c>
      <c r="C673" s="7" t="s">
        <v>794</v>
      </c>
      <c r="D673" s="7" t="s">
        <v>1656</v>
      </c>
      <c r="E673" s="7">
        <v>822</v>
      </c>
      <c r="F673" s="8" t="s">
        <v>506</v>
      </c>
      <c r="G673" s="7" t="s">
        <v>1117</v>
      </c>
      <c r="H673" s="9" t="s">
        <v>1392</v>
      </c>
      <c r="I673" s="9" t="s">
        <v>1392</v>
      </c>
      <c r="J673" s="6" t="s">
        <v>1392</v>
      </c>
      <c r="K673" s="6" t="s">
        <v>1392</v>
      </c>
      <c r="L673" s="6" t="s">
        <v>1392</v>
      </c>
      <c r="M673" s="6" t="s">
        <v>1392</v>
      </c>
    </row>
    <row r="674" spans="1:13">
      <c r="A674" s="7" t="s">
        <v>795</v>
      </c>
      <c r="B674" s="7" t="s">
        <v>1657</v>
      </c>
      <c r="C674" s="7" t="s">
        <v>795</v>
      </c>
      <c r="D674" s="7" t="s">
        <v>1656</v>
      </c>
      <c r="E674" s="7">
        <v>791</v>
      </c>
      <c r="F674" s="8" t="s">
        <v>410</v>
      </c>
      <c r="G674" s="7" t="s">
        <v>1090</v>
      </c>
      <c r="H674" s="9" t="s">
        <v>1392</v>
      </c>
      <c r="I674" s="9" t="s">
        <v>1392</v>
      </c>
      <c r="J674" s="6" t="s">
        <v>1392</v>
      </c>
      <c r="K674" s="6" t="s">
        <v>1392</v>
      </c>
      <c r="L674" s="6" t="s">
        <v>1392</v>
      </c>
      <c r="M674" s="6" t="s">
        <v>1392</v>
      </c>
    </row>
    <row r="675" spans="1:13">
      <c r="A675" s="6" t="s">
        <v>796</v>
      </c>
      <c r="B675" s="10" t="s">
        <v>1657</v>
      </c>
      <c r="C675" s="6" t="s">
        <v>796</v>
      </c>
      <c r="D675" s="7" t="s">
        <v>1656</v>
      </c>
      <c r="E675" s="7">
        <v>823</v>
      </c>
      <c r="F675" s="8" t="s">
        <v>8</v>
      </c>
      <c r="G675" s="7" t="s">
        <v>9</v>
      </c>
      <c r="H675" s="9" t="s">
        <v>1392</v>
      </c>
      <c r="I675" s="9" t="s">
        <v>1392</v>
      </c>
      <c r="J675" s="6" t="s">
        <v>1392</v>
      </c>
      <c r="K675" s="6" t="s">
        <v>1392</v>
      </c>
      <c r="L675" s="6" t="s">
        <v>1392</v>
      </c>
      <c r="M675" s="6" t="s">
        <v>1392</v>
      </c>
    </row>
    <row r="676" spans="1:13">
      <c r="A676" s="7" t="s">
        <v>797</v>
      </c>
      <c r="B676" s="7" t="s">
        <v>1657</v>
      </c>
      <c r="C676" s="7" t="s">
        <v>797</v>
      </c>
      <c r="D676" s="7" t="s">
        <v>1656</v>
      </c>
      <c r="E676" s="7">
        <v>744</v>
      </c>
      <c r="F676" s="8" t="s">
        <v>541</v>
      </c>
      <c r="G676" s="7" t="s">
        <v>1126</v>
      </c>
      <c r="H676" s="9" t="s">
        <v>1392</v>
      </c>
      <c r="I676" s="9" t="s">
        <v>1392</v>
      </c>
      <c r="J676" s="6" t="s">
        <v>1392</v>
      </c>
      <c r="K676" s="6" t="s">
        <v>1392</v>
      </c>
      <c r="L676" s="6" t="s">
        <v>1392</v>
      </c>
      <c r="M676" s="6" t="s">
        <v>1392</v>
      </c>
    </row>
    <row r="677" spans="1:13">
      <c r="A677" s="7" t="s">
        <v>798</v>
      </c>
      <c r="B677" s="7" t="s">
        <v>1657</v>
      </c>
      <c r="C677" s="7" t="s">
        <v>798</v>
      </c>
      <c r="D677" s="7" t="s">
        <v>1656</v>
      </c>
      <c r="E677" s="7">
        <v>796</v>
      </c>
      <c r="F677" s="8" t="s">
        <v>441</v>
      </c>
      <c r="G677" s="7" t="s">
        <v>1102</v>
      </c>
      <c r="H677" s="9" t="s">
        <v>1392</v>
      </c>
      <c r="I677" s="9" t="s">
        <v>1392</v>
      </c>
      <c r="J677" s="6" t="s">
        <v>1392</v>
      </c>
      <c r="K677" s="6" t="s">
        <v>1392</v>
      </c>
      <c r="L677" s="6" t="s">
        <v>1392</v>
      </c>
      <c r="M677" s="6" t="s">
        <v>1392</v>
      </c>
    </row>
    <row r="678" spans="1:13">
      <c r="A678" s="7" t="s">
        <v>799</v>
      </c>
      <c r="B678" s="7" t="s">
        <v>1657</v>
      </c>
      <c r="C678" s="7" t="s">
        <v>799</v>
      </c>
      <c r="D678" s="7" t="s">
        <v>1656</v>
      </c>
      <c r="E678" s="7">
        <v>781</v>
      </c>
      <c r="F678" s="8" t="s">
        <v>506</v>
      </c>
      <c r="G678" s="7" t="s">
        <v>1117</v>
      </c>
      <c r="H678" s="9" t="s">
        <v>1392</v>
      </c>
      <c r="I678" s="9" t="s">
        <v>1392</v>
      </c>
      <c r="J678" s="6" t="s">
        <v>1392</v>
      </c>
      <c r="K678" s="6" t="s">
        <v>1392</v>
      </c>
      <c r="L678" s="6" t="s">
        <v>1392</v>
      </c>
      <c r="M678" s="6" t="s">
        <v>1392</v>
      </c>
    </row>
    <row r="679" spans="1:13">
      <c r="A679" s="7" t="s">
        <v>800</v>
      </c>
      <c r="B679" s="7" t="s">
        <v>1655</v>
      </c>
      <c r="C679" s="7" t="s">
        <v>800</v>
      </c>
      <c r="D679" s="7" t="s">
        <v>1656</v>
      </c>
      <c r="E679" s="7">
        <v>75</v>
      </c>
      <c r="F679" s="8" t="s">
        <v>356</v>
      </c>
      <c r="G679" s="7" t="s">
        <v>1069</v>
      </c>
      <c r="H679" s="9" t="s">
        <v>360</v>
      </c>
      <c r="I679" s="9" t="s">
        <v>1392</v>
      </c>
      <c r="J679" s="6" t="s">
        <v>360</v>
      </c>
      <c r="K679" s="6" t="s">
        <v>1553</v>
      </c>
      <c r="L679" s="6" t="s">
        <v>1554</v>
      </c>
      <c r="M679" s="6" t="s">
        <v>1555</v>
      </c>
    </row>
    <row r="680" spans="1:13">
      <c r="A680" s="7" t="s">
        <v>801</v>
      </c>
      <c r="B680" s="7" t="s">
        <v>1657</v>
      </c>
      <c r="C680" s="7" t="s">
        <v>801</v>
      </c>
      <c r="D680" s="7" t="s">
        <v>1656</v>
      </c>
      <c r="E680" s="7">
        <v>289</v>
      </c>
      <c r="F680" s="8" t="s">
        <v>403</v>
      </c>
      <c r="G680" s="7" t="s">
        <v>1085</v>
      </c>
      <c r="H680" s="9" t="s">
        <v>1392</v>
      </c>
      <c r="I680" s="9" t="s">
        <v>1392</v>
      </c>
      <c r="J680" s="6" t="s">
        <v>1392</v>
      </c>
      <c r="K680" s="6" t="s">
        <v>1392</v>
      </c>
      <c r="L680" s="6" t="s">
        <v>1392</v>
      </c>
      <c r="M680" s="6" t="s">
        <v>1392</v>
      </c>
    </row>
    <row r="681" spans="1:13">
      <c r="A681" s="7" t="s">
        <v>802</v>
      </c>
      <c r="B681" s="7" t="s">
        <v>1655</v>
      </c>
      <c r="C681" s="7" t="s">
        <v>802</v>
      </c>
      <c r="D681" s="7" t="s">
        <v>1656</v>
      </c>
      <c r="E681" s="7">
        <v>282</v>
      </c>
      <c r="F681" s="8" t="s">
        <v>403</v>
      </c>
      <c r="G681" s="7" t="s">
        <v>1085</v>
      </c>
      <c r="H681" s="9" t="s">
        <v>1392</v>
      </c>
      <c r="I681" s="9" t="s">
        <v>1392</v>
      </c>
      <c r="J681" s="6" t="s">
        <v>1392</v>
      </c>
      <c r="K681" s="6" t="s">
        <v>1392</v>
      </c>
      <c r="L681" s="6" t="s">
        <v>1392</v>
      </c>
      <c r="M681" s="6" t="s">
        <v>1392</v>
      </c>
    </row>
    <row r="682" spans="1:13">
      <c r="A682" s="7" t="s">
        <v>359</v>
      </c>
      <c r="B682" s="7" t="s">
        <v>1658</v>
      </c>
      <c r="C682" s="7" t="s">
        <v>359</v>
      </c>
      <c r="D682" s="7" t="s">
        <v>1656</v>
      </c>
      <c r="E682" s="7">
        <v>74</v>
      </c>
      <c r="F682" s="8" t="s">
        <v>356</v>
      </c>
      <c r="G682" s="7" t="s">
        <v>1069</v>
      </c>
      <c r="H682" s="9" t="s">
        <v>1392</v>
      </c>
      <c r="I682" s="9" t="s">
        <v>1392</v>
      </c>
      <c r="J682" s="6" t="s">
        <v>1392</v>
      </c>
      <c r="K682" s="6" t="s">
        <v>1392</v>
      </c>
      <c r="L682" s="6" t="s">
        <v>1392</v>
      </c>
      <c r="M682" s="6" t="s">
        <v>1392</v>
      </c>
    </row>
    <row r="683" spans="1:13">
      <c r="A683" s="7" t="s">
        <v>420</v>
      </c>
      <c r="B683" s="7" t="s">
        <v>1658</v>
      </c>
      <c r="C683" s="7" t="s">
        <v>420</v>
      </c>
      <c r="D683" s="7" t="s">
        <v>1656</v>
      </c>
      <c r="E683" s="7">
        <v>371</v>
      </c>
      <c r="F683" s="8" t="s">
        <v>416</v>
      </c>
      <c r="G683" s="7" t="s">
        <v>1093</v>
      </c>
      <c r="H683" s="9" t="s">
        <v>1392</v>
      </c>
      <c r="I683" s="9" t="s">
        <v>1392</v>
      </c>
      <c r="J683" s="6" t="s">
        <v>1392</v>
      </c>
      <c r="K683" s="6" t="s">
        <v>1392</v>
      </c>
      <c r="L683" s="6" t="s">
        <v>1392</v>
      </c>
      <c r="M683" s="6" t="s">
        <v>1392</v>
      </c>
    </row>
    <row r="684" spans="1:13">
      <c r="A684" s="7" t="s">
        <v>803</v>
      </c>
      <c r="B684" s="7" t="s">
        <v>1655</v>
      </c>
      <c r="C684" s="7" t="s">
        <v>803</v>
      </c>
      <c r="D684" s="7" t="s">
        <v>1656</v>
      </c>
      <c r="E684" s="7">
        <v>171</v>
      </c>
      <c r="F684" s="8" t="s">
        <v>372</v>
      </c>
      <c r="G684" s="7" t="s">
        <v>1073</v>
      </c>
      <c r="H684" s="9" t="s">
        <v>345</v>
      </c>
      <c r="I684" s="9" t="s">
        <v>1392</v>
      </c>
      <c r="J684" s="6" t="s">
        <v>345</v>
      </c>
      <c r="K684" s="6" t="s">
        <v>1392</v>
      </c>
      <c r="L684" s="6" t="s">
        <v>1392</v>
      </c>
      <c r="M684" s="6" t="s">
        <v>1392</v>
      </c>
    </row>
    <row r="685" spans="1:13">
      <c r="A685" s="7" t="s">
        <v>804</v>
      </c>
      <c r="B685" s="7" t="s">
        <v>1655</v>
      </c>
      <c r="C685" s="7" t="s">
        <v>804</v>
      </c>
      <c r="D685" s="7" t="s">
        <v>1656</v>
      </c>
      <c r="E685" s="7">
        <v>183</v>
      </c>
      <c r="F685" s="8" t="s">
        <v>377</v>
      </c>
      <c r="G685" s="7" t="s">
        <v>1074</v>
      </c>
      <c r="H685" s="9" t="s">
        <v>1392</v>
      </c>
      <c r="I685" s="9" t="s">
        <v>1392</v>
      </c>
      <c r="J685" s="6" t="s">
        <v>1392</v>
      </c>
      <c r="K685" s="6" t="s">
        <v>1392</v>
      </c>
      <c r="L685" s="6" t="s">
        <v>1392</v>
      </c>
      <c r="M685" s="6" t="s">
        <v>1392</v>
      </c>
    </row>
    <row r="686" spans="1:13">
      <c r="A686" s="7" t="s">
        <v>427</v>
      </c>
      <c r="B686" s="7" t="s">
        <v>1658</v>
      </c>
      <c r="C686" s="7" t="s">
        <v>427</v>
      </c>
      <c r="D686" s="7" t="s">
        <v>1656</v>
      </c>
      <c r="E686" s="7">
        <v>395</v>
      </c>
      <c r="F686" s="8" t="s">
        <v>422</v>
      </c>
      <c r="G686" s="7" t="s">
        <v>1095</v>
      </c>
      <c r="H686" s="9" t="s">
        <v>1392</v>
      </c>
      <c r="I686" s="9" t="s">
        <v>1392</v>
      </c>
      <c r="J686" s="6" t="s">
        <v>1392</v>
      </c>
      <c r="K686" s="6" t="s">
        <v>1392</v>
      </c>
      <c r="L686" s="6" t="s">
        <v>1392</v>
      </c>
      <c r="M686" s="6" t="s">
        <v>1392</v>
      </c>
    </row>
    <row r="687" spans="1:13">
      <c r="A687" s="7" t="s">
        <v>807</v>
      </c>
      <c r="B687" s="7" t="s">
        <v>1657</v>
      </c>
      <c r="C687" s="7" t="s">
        <v>807</v>
      </c>
      <c r="D687" s="7" t="s">
        <v>1656</v>
      </c>
      <c r="E687" s="7">
        <v>802</v>
      </c>
      <c r="F687" s="8" t="s">
        <v>500</v>
      </c>
      <c r="G687" s="7" t="s">
        <v>1116</v>
      </c>
      <c r="H687" s="9" t="s">
        <v>1392</v>
      </c>
      <c r="I687" s="9" t="s">
        <v>1392</v>
      </c>
      <c r="J687" s="6" t="s">
        <v>1392</v>
      </c>
      <c r="K687" s="6" t="s">
        <v>1392</v>
      </c>
      <c r="L687" s="6" t="s">
        <v>1392</v>
      </c>
      <c r="M687" s="6" t="s">
        <v>1392</v>
      </c>
    </row>
    <row r="688" spans="1:13">
      <c r="A688" s="7" t="s">
        <v>512</v>
      </c>
      <c r="B688" s="7" t="s">
        <v>1658</v>
      </c>
      <c r="C688" s="7" t="s">
        <v>512</v>
      </c>
      <c r="D688" s="7" t="s">
        <v>1656</v>
      </c>
      <c r="E688" s="7">
        <v>601</v>
      </c>
      <c r="F688" s="8" t="s">
        <v>510</v>
      </c>
      <c r="G688" s="7" t="s">
        <v>1119</v>
      </c>
      <c r="H688" s="9" t="s">
        <v>1392</v>
      </c>
      <c r="I688" s="9" t="s">
        <v>1392</v>
      </c>
      <c r="J688" s="6" t="s">
        <v>1392</v>
      </c>
      <c r="K688" s="6" t="s">
        <v>1392</v>
      </c>
      <c r="L688" s="6" t="s">
        <v>1392</v>
      </c>
      <c r="M688" s="6" t="s">
        <v>1392</v>
      </c>
    </row>
    <row r="689" spans="1:13">
      <c r="A689" s="7" t="s">
        <v>11</v>
      </c>
      <c r="B689" s="7" t="s">
        <v>1655</v>
      </c>
      <c r="C689" s="7" t="s">
        <v>11</v>
      </c>
      <c r="D689" s="7" t="s">
        <v>1656</v>
      </c>
      <c r="E689" s="7">
        <v>785</v>
      </c>
      <c r="F689" s="8" t="s">
        <v>372</v>
      </c>
      <c r="G689" s="7" t="s">
        <v>1073</v>
      </c>
      <c r="H689" s="9" t="s">
        <v>1392</v>
      </c>
      <c r="I689" s="9" t="s">
        <v>1392</v>
      </c>
      <c r="J689" s="6" t="s">
        <v>1392</v>
      </c>
      <c r="K689" s="6" t="s">
        <v>1392</v>
      </c>
      <c r="L689" s="6" t="s">
        <v>1392</v>
      </c>
      <c r="M689" s="6" t="s">
        <v>1392</v>
      </c>
    </row>
    <row r="690" spans="1:13">
      <c r="A690" s="7" t="s">
        <v>563</v>
      </c>
      <c r="B690" s="7" t="s">
        <v>1658</v>
      </c>
      <c r="C690" s="7" t="s">
        <v>563</v>
      </c>
      <c r="D690" s="7" t="s">
        <v>1656</v>
      </c>
      <c r="E690" s="7">
        <v>714</v>
      </c>
      <c r="F690" s="8" t="s">
        <v>557</v>
      </c>
      <c r="G690" s="7" t="s">
        <v>1132</v>
      </c>
      <c r="H690" s="9" t="s">
        <v>1392</v>
      </c>
      <c r="I690" s="9" t="s">
        <v>1392</v>
      </c>
      <c r="J690" s="6" t="s">
        <v>1392</v>
      </c>
      <c r="K690" s="6" t="s">
        <v>1392</v>
      </c>
      <c r="L690" s="6" t="s">
        <v>1392</v>
      </c>
      <c r="M690" s="6" t="s">
        <v>1392</v>
      </c>
    </row>
    <row r="691" spans="1:13">
      <c r="A691" s="7" t="s">
        <v>808</v>
      </c>
      <c r="B691" s="7" t="s">
        <v>1657</v>
      </c>
      <c r="C691" s="7" t="s">
        <v>808</v>
      </c>
      <c r="D691" s="7" t="s">
        <v>1656</v>
      </c>
      <c r="E691" s="7">
        <v>743</v>
      </c>
      <c r="F691" s="8" t="s">
        <v>532</v>
      </c>
      <c r="G691" s="7" t="s">
        <v>1124</v>
      </c>
      <c r="H691" s="9" t="s">
        <v>1392</v>
      </c>
      <c r="I691" s="9" t="s">
        <v>1392</v>
      </c>
      <c r="J691" s="6" t="s">
        <v>1392</v>
      </c>
      <c r="K691" s="6" t="s">
        <v>1392</v>
      </c>
      <c r="L691" s="6" t="s">
        <v>1392</v>
      </c>
      <c r="M691" s="6" t="s">
        <v>1392</v>
      </c>
    </row>
    <row r="692" spans="1:13">
      <c r="A692" s="7" t="s">
        <v>58</v>
      </c>
      <c r="B692" s="7" t="s">
        <v>1491</v>
      </c>
      <c r="C692" s="7" t="s">
        <v>58</v>
      </c>
      <c r="D692" s="7" t="s">
        <v>1656</v>
      </c>
      <c r="E692" s="7">
        <v>923</v>
      </c>
      <c r="F692" s="8" t="s">
        <v>59</v>
      </c>
      <c r="G692" s="7" t="s">
        <v>58</v>
      </c>
      <c r="H692" s="9" t="s">
        <v>1392</v>
      </c>
      <c r="I692" s="9" t="s">
        <v>1392</v>
      </c>
      <c r="J692" s="6" t="s">
        <v>1392</v>
      </c>
      <c r="K692" s="6" t="s">
        <v>1392</v>
      </c>
      <c r="L692" s="6" t="s">
        <v>1392</v>
      </c>
      <c r="M692" s="6" t="s">
        <v>1392</v>
      </c>
    </row>
    <row r="693" spans="1:13">
      <c r="A693" s="7" t="s">
        <v>809</v>
      </c>
      <c r="B693" s="7" t="s">
        <v>1657</v>
      </c>
      <c r="C693" s="7" t="s">
        <v>809</v>
      </c>
      <c r="D693" s="7" t="s">
        <v>1656</v>
      </c>
      <c r="E693" s="7">
        <v>108</v>
      </c>
      <c r="F693" s="8" t="s">
        <v>364</v>
      </c>
      <c r="G693" s="7" t="s">
        <v>1072</v>
      </c>
      <c r="H693" s="9" t="s">
        <v>344</v>
      </c>
      <c r="I693" s="9" t="s">
        <v>1392</v>
      </c>
      <c r="J693" s="6" t="s">
        <v>345</v>
      </c>
      <c r="K693" s="6" t="s">
        <v>1392</v>
      </c>
      <c r="L693" s="6" t="s">
        <v>1392</v>
      </c>
      <c r="M693" s="6" t="s">
        <v>1392</v>
      </c>
    </row>
    <row r="694" spans="1:13">
      <c r="A694" s="7" t="s">
        <v>810</v>
      </c>
      <c r="B694" s="7" t="s">
        <v>1655</v>
      </c>
      <c r="C694" s="7" t="s">
        <v>810</v>
      </c>
      <c r="D694" s="7" t="s">
        <v>1656</v>
      </c>
      <c r="E694" s="7">
        <v>550</v>
      </c>
      <c r="F694" s="8" t="s">
        <v>491</v>
      </c>
      <c r="G694" s="7" t="s">
        <v>1114</v>
      </c>
      <c r="H694" s="9" t="s">
        <v>1392</v>
      </c>
      <c r="I694" s="9" t="s">
        <v>1392</v>
      </c>
      <c r="J694" s="6" t="s">
        <v>1392</v>
      </c>
      <c r="K694" s="6" t="s">
        <v>1561</v>
      </c>
      <c r="L694" s="6" t="s">
        <v>1570</v>
      </c>
      <c r="M694" s="6" t="s">
        <v>1567</v>
      </c>
    </row>
    <row r="695" spans="1:13">
      <c r="A695" s="7" t="s">
        <v>1114</v>
      </c>
      <c r="B695" s="7" t="s">
        <v>1491</v>
      </c>
      <c r="C695" s="7" t="s">
        <v>1114</v>
      </c>
      <c r="D695" s="7" t="s">
        <v>1656</v>
      </c>
      <c r="E695" s="7">
        <v>1028</v>
      </c>
      <c r="F695" s="8" t="s">
        <v>491</v>
      </c>
      <c r="G695" s="7" t="s">
        <v>1114</v>
      </c>
      <c r="H695" s="9" t="s">
        <v>1392</v>
      </c>
      <c r="I695" s="9" t="s">
        <v>1392</v>
      </c>
      <c r="J695" s="6" t="s">
        <v>1392</v>
      </c>
      <c r="K695" s="6" t="s">
        <v>1392</v>
      </c>
      <c r="L695" s="6" t="s">
        <v>1392</v>
      </c>
      <c r="M695" s="6" t="s">
        <v>1392</v>
      </c>
    </row>
    <row r="696" spans="1:13">
      <c r="A696" s="7" t="s">
        <v>1671</v>
      </c>
      <c r="B696" s="7" t="s">
        <v>1491</v>
      </c>
      <c r="C696" s="7" t="s">
        <v>1671</v>
      </c>
      <c r="D696" s="7" t="s">
        <v>1656</v>
      </c>
      <c r="E696" s="7">
        <v>1099</v>
      </c>
      <c r="F696" s="8" t="s">
        <v>491</v>
      </c>
      <c r="G696" s="7" t="s">
        <v>1114</v>
      </c>
      <c r="H696" s="9" t="s">
        <v>1392</v>
      </c>
      <c r="I696" s="9" t="s">
        <v>1392</v>
      </c>
      <c r="J696" s="6" t="s">
        <v>1392</v>
      </c>
      <c r="K696" s="6" t="s">
        <v>1392</v>
      </c>
      <c r="L696" s="6" t="s">
        <v>1392</v>
      </c>
      <c r="M696" s="6" t="s">
        <v>1392</v>
      </c>
    </row>
    <row r="697" spans="1:13">
      <c r="A697" s="7" t="s">
        <v>1142</v>
      </c>
      <c r="B697" s="7" t="s">
        <v>1491</v>
      </c>
      <c r="C697" s="7" t="s">
        <v>1142</v>
      </c>
      <c r="D697" s="7" t="s">
        <v>1656</v>
      </c>
      <c r="E697" s="7">
        <v>866</v>
      </c>
      <c r="F697" s="8" t="s">
        <v>1392</v>
      </c>
      <c r="G697" s="7" t="s">
        <v>1392</v>
      </c>
      <c r="H697" s="9" t="s">
        <v>1392</v>
      </c>
      <c r="I697" s="9" t="s">
        <v>1392</v>
      </c>
      <c r="J697" s="6" t="s">
        <v>1392</v>
      </c>
      <c r="K697" s="6" t="s">
        <v>1392</v>
      </c>
      <c r="L697" s="6" t="s">
        <v>1392</v>
      </c>
      <c r="M697" s="6" t="s">
        <v>1392</v>
      </c>
    </row>
    <row r="698" spans="1:13">
      <c r="A698" s="7" t="s">
        <v>454</v>
      </c>
      <c r="B698" s="7" t="s">
        <v>1658</v>
      </c>
      <c r="C698" s="7" t="s">
        <v>454</v>
      </c>
      <c r="D698" s="7" t="s">
        <v>1656</v>
      </c>
      <c r="E698" s="7">
        <v>442</v>
      </c>
      <c r="F698" s="8" t="s">
        <v>441</v>
      </c>
      <c r="G698" s="7" t="s">
        <v>1102</v>
      </c>
      <c r="H698" s="9" t="s">
        <v>1392</v>
      </c>
      <c r="I698" s="9" t="s">
        <v>1392</v>
      </c>
      <c r="J698" s="6" t="s">
        <v>1392</v>
      </c>
      <c r="K698" s="6" t="s">
        <v>1392</v>
      </c>
      <c r="L698" s="6" t="s">
        <v>1392</v>
      </c>
      <c r="M698" s="6" t="s">
        <v>1392</v>
      </c>
    </row>
    <row r="699" spans="1:13">
      <c r="A699" s="7" t="s">
        <v>244</v>
      </c>
      <c r="B699" s="7" t="s">
        <v>1491</v>
      </c>
      <c r="C699" s="7" t="s">
        <v>244</v>
      </c>
      <c r="D699" s="7" t="s">
        <v>1656</v>
      </c>
      <c r="E699" s="7">
        <v>1072</v>
      </c>
      <c r="F699" s="8" t="s">
        <v>245</v>
      </c>
      <c r="G699" s="7" t="s">
        <v>244</v>
      </c>
      <c r="H699" s="9" t="s">
        <v>1392</v>
      </c>
      <c r="I699" s="9" t="s">
        <v>1392</v>
      </c>
      <c r="J699" s="6" t="s">
        <v>1392</v>
      </c>
      <c r="K699" s="6" t="s">
        <v>1392</v>
      </c>
      <c r="L699" s="6" t="s">
        <v>1392</v>
      </c>
      <c r="M699" s="6" t="s">
        <v>1392</v>
      </c>
    </row>
    <row r="700" spans="1:13">
      <c r="A700" s="7" t="s">
        <v>811</v>
      </c>
      <c r="B700" s="7" t="s">
        <v>1655</v>
      </c>
      <c r="C700" s="7" t="s">
        <v>811</v>
      </c>
      <c r="D700" s="7" t="s">
        <v>1656</v>
      </c>
      <c r="E700" s="7">
        <v>375</v>
      </c>
      <c r="F700" s="8" t="s">
        <v>421</v>
      </c>
      <c r="G700" s="7" t="s">
        <v>1094</v>
      </c>
      <c r="H700" s="9" t="s">
        <v>1392</v>
      </c>
      <c r="I700" s="9" t="s">
        <v>1392</v>
      </c>
      <c r="J700" s="6" t="s">
        <v>1392</v>
      </c>
      <c r="K700" s="6" t="s">
        <v>1392</v>
      </c>
      <c r="L700" s="6" t="s">
        <v>1392</v>
      </c>
      <c r="M700" s="6" t="s">
        <v>1392</v>
      </c>
    </row>
    <row r="701" spans="1:13">
      <c r="A701" s="7" t="s">
        <v>812</v>
      </c>
      <c r="B701" s="7" t="s">
        <v>1657</v>
      </c>
      <c r="C701" s="7" t="s">
        <v>812</v>
      </c>
      <c r="D701" s="7" t="s">
        <v>1656</v>
      </c>
      <c r="E701" s="7">
        <v>354</v>
      </c>
      <c r="F701" s="8" t="s">
        <v>413</v>
      </c>
      <c r="G701" s="7" t="s">
        <v>1091</v>
      </c>
      <c r="H701" s="9" t="s">
        <v>1392</v>
      </c>
      <c r="I701" s="9" t="s">
        <v>1392</v>
      </c>
      <c r="J701" s="6" t="s">
        <v>1392</v>
      </c>
      <c r="K701" s="6" t="s">
        <v>1392</v>
      </c>
      <c r="L701" s="6" t="s">
        <v>1392</v>
      </c>
      <c r="M701" s="6" t="s">
        <v>1392</v>
      </c>
    </row>
    <row r="702" spans="1:13">
      <c r="A702" s="7" t="s">
        <v>813</v>
      </c>
      <c r="B702" s="7" t="s">
        <v>1655</v>
      </c>
      <c r="C702" s="7" t="s">
        <v>813</v>
      </c>
      <c r="D702" s="7" t="s">
        <v>1656</v>
      </c>
      <c r="E702" s="7">
        <v>459</v>
      </c>
      <c r="F702" s="8" t="s">
        <v>462</v>
      </c>
      <c r="G702" s="7" t="s">
        <v>1105</v>
      </c>
      <c r="H702" s="9" t="s">
        <v>1392</v>
      </c>
      <c r="I702" s="9" t="s">
        <v>1392</v>
      </c>
      <c r="J702" s="6" t="s">
        <v>1392</v>
      </c>
      <c r="K702" s="6" t="s">
        <v>1553</v>
      </c>
      <c r="L702" s="6" t="s">
        <v>1560</v>
      </c>
      <c r="M702" s="6" t="s">
        <v>1559</v>
      </c>
    </row>
    <row r="703" spans="1:13">
      <c r="A703" s="7" t="s">
        <v>814</v>
      </c>
      <c r="B703" s="7" t="s">
        <v>1657</v>
      </c>
      <c r="C703" s="7" t="s">
        <v>814</v>
      </c>
      <c r="D703" s="7" t="s">
        <v>1656</v>
      </c>
      <c r="E703" s="7">
        <v>299</v>
      </c>
      <c r="F703" s="8" t="s">
        <v>408</v>
      </c>
      <c r="G703" s="7" t="s">
        <v>1088</v>
      </c>
      <c r="H703" s="9" t="s">
        <v>344</v>
      </c>
      <c r="I703" s="9" t="s">
        <v>1392</v>
      </c>
      <c r="J703" s="6" t="s">
        <v>344</v>
      </c>
      <c r="K703" s="6" t="s">
        <v>1392</v>
      </c>
      <c r="L703" s="6" t="s">
        <v>1392</v>
      </c>
      <c r="M703" s="6" t="s">
        <v>1392</v>
      </c>
    </row>
    <row r="704" spans="1:13">
      <c r="A704" s="7" t="s">
        <v>1088</v>
      </c>
      <c r="B704" s="7" t="s">
        <v>1491</v>
      </c>
      <c r="C704" s="7" t="s">
        <v>1088</v>
      </c>
      <c r="D704" s="7" t="s">
        <v>1656</v>
      </c>
      <c r="E704" s="7">
        <v>948</v>
      </c>
      <c r="F704" s="8" t="s">
        <v>408</v>
      </c>
      <c r="G704" s="7" t="s">
        <v>1088</v>
      </c>
      <c r="H704" s="9" t="s">
        <v>1392</v>
      </c>
      <c r="I704" s="9" t="s">
        <v>1392</v>
      </c>
      <c r="J704" s="6" t="s">
        <v>1392</v>
      </c>
      <c r="K704" s="6" t="s">
        <v>1392</v>
      </c>
      <c r="L704" s="6" t="s">
        <v>1392</v>
      </c>
      <c r="M704" s="6" t="s">
        <v>1392</v>
      </c>
    </row>
    <row r="705" spans="1:13">
      <c r="A705" s="7" t="s">
        <v>1105</v>
      </c>
      <c r="B705" s="7" t="s">
        <v>1491</v>
      </c>
      <c r="C705" s="7" t="s">
        <v>1105</v>
      </c>
      <c r="D705" s="7" t="s">
        <v>1656</v>
      </c>
      <c r="E705" s="7">
        <v>1013</v>
      </c>
      <c r="F705" s="8" t="s">
        <v>462</v>
      </c>
      <c r="G705" s="7" t="s">
        <v>1105</v>
      </c>
      <c r="H705" s="9" t="s">
        <v>1392</v>
      </c>
      <c r="I705" s="9" t="s">
        <v>1392</v>
      </c>
      <c r="J705" s="6" t="s">
        <v>1392</v>
      </c>
      <c r="K705" s="6" t="s">
        <v>1392</v>
      </c>
      <c r="L705" s="6" t="s">
        <v>1392</v>
      </c>
      <c r="M705" s="6" t="s">
        <v>1392</v>
      </c>
    </row>
    <row r="706" spans="1:13">
      <c r="A706" s="7" t="s">
        <v>815</v>
      </c>
      <c r="B706" s="7" t="s">
        <v>1655</v>
      </c>
      <c r="C706" s="7" t="s">
        <v>815</v>
      </c>
      <c r="D706" s="7" t="s">
        <v>1656</v>
      </c>
      <c r="E706" s="7">
        <v>154</v>
      </c>
      <c r="F706" s="8" t="s">
        <v>372</v>
      </c>
      <c r="G706" s="7" t="s">
        <v>1073</v>
      </c>
      <c r="H706" s="9" t="s">
        <v>1392</v>
      </c>
      <c r="I706" s="9" t="s">
        <v>1392</v>
      </c>
      <c r="J706" s="6" t="s">
        <v>1392</v>
      </c>
      <c r="K706" s="6" t="s">
        <v>1392</v>
      </c>
      <c r="L706" s="6" t="s">
        <v>1392</v>
      </c>
      <c r="M706" s="6" t="s">
        <v>1392</v>
      </c>
    </row>
    <row r="707" spans="1:13">
      <c r="A707" s="7" t="s">
        <v>816</v>
      </c>
      <c r="B707" s="7" t="s">
        <v>1655</v>
      </c>
      <c r="C707" s="7" t="s">
        <v>816</v>
      </c>
      <c r="D707" s="7" t="s">
        <v>1656</v>
      </c>
      <c r="E707" s="7">
        <v>466</v>
      </c>
      <c r="F707" s="8" t="s">
        <v>464</v>
      </c>
      <c r="G707" s="7" t="s">
        <v>1106</v>
      </c>
      <c r="H707" s="9" t="s">
        <v>1392</v>
      </c>
      <c r="I707" s="9" t="s">
        <v>1392</v>
      </c>
      <c r="J707" s="6" t="s">
        <v>1392</v>
      </c>
      <c r="K707" s="6" t="s">
        <v>1392</v>
      </c>
      <c r="L707" s="6" t="s">
        <v>1392</v>
      </c>
      <c r="M707" s="6" t="s">
        <v>1392</v>
      </c>
    </row>
    <row r="708" spans="1:13">
      <c r="A708" s="7" t="s">
        <v>817</v>
      </c>
      <c r="B708" s="7" t="s">
        <v>1655</v>
      </c>
      <c r="C708" s="7" t="s">
        <v>817</v>
      </c>
      <c r="D708" s="7" t="s">
        <v>1656</v>
      </c>
      <c r="E708" s="7">
        <v>658</v>
      </c>
      <c r="F708" s="8" t="s">
        <v>541</v>
      </c>
      <c r="G708" s="7" t="s">
        <v>1126</v>
      </c>
      <c r="H708" s="9" t="s">
        <v>1392</v>
      </c>
      <c r="I708" s="9" t="s">
        <v>1392</v>
      </c>
      <c r="J708" s="6" t="s">
        <v>1392</v>
      </c>
      <c r="K708" s="6" t="s">
        <v>1392</v>
      </c>
      <c r="L708" s="6" t="s">
        <v>1392</v>
      </c>
      <c r="M708" s="6" t="s">
        <v>1392</v>
      </c>
    </row>
    <row r="709" spans="1:13">
      <c r="A709" s="7" t="s">
        <v>68</v>
      </c>
      <c r="B709" s="7" t="s">
        <v>1491</v>
      </c>
      <c r="C709" s="7" t="s">
        <v>68</v>
      </c>
      <c r="D709" s="7" t="s">
        <v>1656</v>
      </c>
      <c r="E709" s="7">
        <v>930</v>
      </c>
      <c r="F709" s="8" t="s">
        <v>69</v>
      </c>
      <c r="G709" s="7" t="s">
        <v>68</v>
      </c>
      <c r="H709" s="9" t="s">
        <v>1392</v>
      </c>
      <c r="I709" s="9" t="s">
        <v>1392</v>
      </c>
      <c r="J709" s="6" t="s">
        <v>1392</v>
      </c>
      <c r="K709" s="6" t="s">
        <v>1392</v>
      </c>
      <c r="L709" s="6" t="s">
        <v>1392</v>
      </c>
      <c r="M709" s="6" t="s">
        <v>1392</v>
      </c>
    </row>
    <row r="710" spans="1:13">
      <c r="A710" s="7" t="s">
        <v>818</v>
      </c>
      <c r="B710" s="7" t="s">
        <v>1655</v>
      </c>
      <c r="C710" s="7" t="s">
        <v>818</v>
      </c>
      <c r="D710" s="7" t="s">
        <v>1656</v>
      </c>
      <c r="E710" s="7">
        <v>603</v>
      </c>
      <c r="F710" s="8" t="s">
        <v>514</v>
      </c>
      <c r="G710" s="7" t="s">
        <v>1120</v>
      </c>
      <c r="H710" s="9" t="s">
        <v>1392</v>
      </c>
      <c r="I710" s="9" t="s">
        <v>1392</v>
      </c>
      <c r="J710" s="6" t="s">
        <v>1392</v>
      </c>
      <c r="K710" s="6" t="s">
        <v>1392</v>
      </c>
      <c r="L710" s="6" t="s">
        <v>1392</v>
      </c>
      <c r="M710" s="6" t="s">
        <v>1392</v>
      </c>
    </row>
    <row r="711" spans="1:13">
      <c r="A711" s="7" t="s">
        <v>1120</v>
      </c>
      <c r="B711" s="10" t="s">
        <v>1491</v>
      </c>
      <c r="C711" s="7" t="s">
        <v>1120</v>
      </c>
      <c r="D711" s="7" t="s">
        <v>1656</v>
      </c>
      <c r="E711" s="7">
        <v>1055</v>
      </c>
      <c r="F711" s="11" t="s">
        <v>514</v>
      </c>
      <c r="G711" s="7" t="s">
        <v>1120</v>
      </c>
      <c r="H711" s="9" t="s">
        <v>1392</v>
      </c>
      <c r="I711" s="9" t="s">
        <v>1392</v>
      </c>
      <c r="J711" s="6" t="s">
        <v>1392</v>
      </c>
      <c r="K711" s="6" t="s">
        <v>1392</v>
      </c>
      <c r="L711" s="6" t="s">
        <v>1392</v>
      </c>
      <c r="M711" s="6" t="s">
        <v>1392</v>
      </c>
    </row>
    <row r="712" spans="1:13">
      <c r="A712" s="7" t="s">
        <v>819</v>
      </c>
      <c r="B712" s="7" t="s">
        <v>1657</v>
      </c>
      <c r="C712" s="7" t="s">
        <v>819</v>
      </c>
      <c r="D712" s="7" t="s">
        <v>1656</v>
      </c>
      <c r="E712" s="7">
        <v>218</v>
      </c>
      <c r="F712" s="8" t="s">
        <v>393</v>
      </c>
      <c r="G712" s="7" t="s">
        <v>1079</v>
      </c>
      <c r="H712" s="9" t="s">
        <v>1392</v>
      </c>
      <c r="I712" s="9" t="s">
        <v>1392</v>
      </c>
      <c r="J712" s="6" t="s">
        <v>1392</v>
      </c>
      <c r="K712" s="6" t="s">
        <v>1392</v>
      </c>
      <c r="L712" s="6" t="s">
        <v>1392</v>
      </c>
      <c r="M712" s="6" t="s">
        <v>1392</v>
      </c>
    </row>
    <row r="713" spans="1:13">
      <c r="A713" s="7" t="s">
        <v>820</v>
      </c>
      <c r="B713" s="10" t="s">
        <v>1657</v>
      </c>
      <c r="C713" s="7" t="s">
        <v>820</v>
      </c>
      <c r="D713" s="7" t="s">
        <v>1656</v>
      </c>
      <c r="E713" s="7">
        <v>263</v>
      </c>
      <c r="F713" s="11" t="s">
        <v>403</v>
      </c>
      <c r="G713" s="7" t="s">
        <v>1085</v>
      </c>
      <c r="H713" s="9" t="s">
        <v>344</v>
      </c>
      <c r="I713" s="9" t="s">
        <v>1392</v>
      </c>
      <c r="J713" s="6" t="s">
        <v>1392</v>
      </c>
      <c r="K713" s="6" t="s">
        <v>1392</v>
      </c>
      <c r="L713" s="6" t="s">
        <v>1392</v>
      </c>
      <c r="M713" s="6" t="s">
        <v>1392</v>
      </c>
    </row>
    <row r="714" spans="1:13">
      <c r="A714" s="7" t="s">
        <v>70</v>
      </c>
      <c r="B714" s="7" t="s">
        <v>1491</v>
      </c>
      <c r="C714" s="7" t="s">
        <v>70</v>
      </c>
      <c r="D714" s="7" t="s">
        <v>1656</v>
      </c>
      <c r="E714" s="7">
        <v>931</v>
      </c>
      <c r="F714" s="8" t="s">
        <v>71</v>
      </c>
      <c r="G714" s="7" t="s">
        <v>70</v>
      </c>
      <c r="H714" s="9" t="s">
        <v>1392</v>
      </c>
      <c r="I714" s="9" t="s">
        <v>1392</v>
      </c>
      <c r="J714" s="6" t="s">
        <v>1392</v>
      </c>
      <c r="K714" s="6" t="s">
        <v>1392</v>
      </c>
      <c r="L714" s="6" t="s">
        <v>1392</v>
      </c>
      <c r="M714" s="6" t="s">
        <v>1392</v>
      </c>
    </row>
    <row r="715" spans="1:13">
      <c r="A715" s="7" t="s">
        <v>1078</v>
      </c>
      <c r="B715" s="7" t="s">
        <v>1491</v>
      </c>
      <c r="C715" s="7" t="s">
        <v>1078</v>
      </c>
      <c r="D715" s="7" t="s">
        <v>1656</v>
      </c>
      <c r="E715" s="7">
        <v>934</v>
      </c>
      <c r="F715" s="8" t="s">
        <v>392</v>
      </c>
      <c r="G715" s="7" t="s">
        <v>1078</v>
      </c>
      <c r="H715" s="9" t="s">
        <v>1392</v>
      </c>
      <c r="I715" s="9" t="s">
        <v>1392</v>
      </c>
      <c r="J715" s="6" t="s">
        <v>1392</v>
      </c>
      <c r="K715" s="6" t="s">
        <v>1392</v>
      </c>
      <c r="L715" s="6" t="s">
        <v>1392</v>
      </c>
      <c r="M715" s="6" t="s">
        <v>1392</v>
      </c>
    </row>
    <row r="716" spans="1:13">
      <c r="A716" s="7" t="s">
        <v>13</v>
      </c>
      <c r="B716" s="7" t="s">
        <v>1658</v>
      </c>
      <c r="C716" s="7" t="s">
        <v>13</v>
      </c>
      <c r="D716" s="7" t="s">
        <v>1656</v>
      </c>
      <c r="E716" s="7">
        <v>827</v>
      </c>
      <c r="F716" s="8" t="s">
        <v>383</v>
      </c>
      <c r="G716" s="7" t="s">
        <v>1076</v>
      </c>
      <c r="H716" s="9" t="s">
        <v>1392</v>
      </c>
      <c r="I716" s="9" t="s">
        <v>1392</v>
      </c>
      <c r="J716" s="6" t="s">
        <v>1392</v>
      </c>
      <c r="K716" s="6" t="s">
        <v>1392</v>
      </c>
      <c r="L716" s="6" t="s">
        <v>1392</v>
      </c>
      <c r="M716" s="6" t="s">
        <v>1392</v>
      </c>
    </row>
    <row r="717" spans="1:13">
      <c r="A717" s="7" t="s">
        <v>25</v>
      </c>
      <c r="B717" s="7" t="s">
        <v>1657</v>
      </c>
      <c r="C717" s="7" t="s">
        <v>25</v>
      </c>
      <c r="D717" s="7" t="s">
        <v>1656</v>
      </c>
      <c r="E717" s="7">
        <v>889</v>
      </c>
      <c r="F717" s="8" t="s">
        <v>552</v>
      </c>
      <c r="G717" s="7" t="s">
        <v>1128</v>
      </c>
      <c r="H717" s="9" t="s">
        <v>1392</v>
      </c>
      <c r="I717" s="9" t="s">
        <v>1236</v>
      </c>
      <c r="J717" s="6" t="s">
        <v>1236</v>
      </c>
      <c r="K717" s="6" t="s">
        <v>1392</v>
      </c>
      <c r="L717" s="6" t="s">
        <v>1392</v>
      </c>
      <c r="M717" s="6" t="s">
        <v>1392</v>
      </c>
    </row>
    <row r="718" spans="1:13">
      <c r="A718" s="7" t="s">
        <v>256</v>
      </c>
      <c r="B718" s="7" t="s">
        <v>1491</v>
      </c>
      <c r="C718" s="7" t="s">
        <v>256</v>
      </c>
      <c r="D718" s="7" t="s">
        <v>1656</v>
      </c>
      <c r="E718" s="7">
        <v>1083</v>
      </c>
      <c r="F718" s="8" t="s">
        <v>257</v>
      </c>
      <c r="G718" s="7" t="s">
        <v>256</v>
      </c>
      <c r="H718" s="9" t="s">
        <v>1392</v>
      </c>
      <c r="I718" s="9" t="s">
        <v>1392</v>
      </c>
      <c r="J718" s="6" t="s">
        <v>1392</v>
      </c>
      <c r="K718" s="6" t="s">
        <v>1392</v>
      </c>
      <c r="L718" s="6" t="s">
        <v>1392</v>
      </c>
      <c r="M718" s="6" t="s">
        <v>1392</v>
      </c>
    </row>
    <row r="719" spans="1:13">
      <c r="A719" s="7" t="s">
        <v>388</v>
      </c>
      <c r="B719" s="7" t="s">
        <v>1658</v>
      </c>
      <c r="C719" s="7" t="s">
        <v>388</v>
      </c>
      <c r="D719" s="7" t="s">
        <v>1656</v>
      </c>
      <c r="E719" s="7">
        <v>195</v>
      </c>
      <c r="F719" s="8" t="s">
        <v>383</v>
      </c>
      <c r="G719" s="7" t="s">
        <v>1076</v>
      </c>
      <c r="H719" s="9" t="s">
        <v>1392</v>
      </c>
      <c r="I719" s="9" t="s">
        <v>1392</v>
      </c>
      <c r="J719" s="6" t="s">
        <v>1392</v>
      </c>
      <c r="K719" s="6" t="s">
        <v>1392</v>
      </c>
      <c r="L719" s="6" t="s">
        <v>1392</v>
      </c>
      <c r="M719" s="6" t="s">
        <v>1392</v>
      </c>
    </row>
    <row r="720" spans="1:13">
      <c r="A720" s="7" t="s">
        <v>821</v>
      </c>
      <c r="B720" s="7" t="s">
        <v>1657</v>
      </c>
      <c r="C720" s="7" t="s">
        <v>821</v>
      </c>
      <c r="D720" s="7" t="s">
        <v>1656</v>
      </c>
      <c r="E720" s="7">
        <v>301</v>
      </c>
      <c r="F720" s="8" t="s">
        <v>409</v>
      </c>
      <c r="G720" s="7" t="s">
        <v>1089</v>
      </c>
      <c r="H720" s="9" t="s">
        <v>1392</v>
      </c>
      <c r="I720" s="9" t="s">
        <v>1392</v>
      </c>
      <c r="J720" s="6" t="s">
        <v>1392</v>
      </c>
      <c r="K720" s="6" t="s">
        <v>1392</v>
      </c>
      <c r="L720" s="6" t="s">
        <v>1392</v>
      </c>
      <c r="M720" s="6" t="s">
        <v>1392</v>
      </c>
    </row>
    <row r="721" spans="1:13">
      <c r="A721" s="7" t="s">
        <v>1089</v>
      </c>
      <c r="B721" s="10" t="s">
        <v>1491</v>
      </c>
      <c r="C721" s="7" t="s">
        <v>1089</v>
      </c>
      <c r="D721" s="7" t="s">
        <v>1656</v>
      </c>
      <c r="E721" s="7">
        <v>955</v>
      </c>
      <c r="F721" s="11" t="s">
        <v>409</v>
      </c>
      <c r="G721" s="7" t="s">
        <v>1089</v>
      </c>
      <c r="H721" s="9" t="s">
        <v>1392</v>
      </c>
      <c r="I721" s="9" t="s">
        <v>1392</v>
      </c>
      <c r="J721" s="6" t="s">
        <v>1392</v>
      </c>
      <c r="K721" s="6" t="s">
        <v>1392</v>
      </c>
      <c r="L721" s="6" t="s">
        <v>1392</v>
      </c>
      <c r="M721" s="6" t="s">
        <v>1392</v>
      </c>
    </row>
    <row r="722" spans="1:13">
      <c r="A722" s="7" t="s">
        <v>822</v>
      </c>
      <c r="B722" s="7" t="s">
        <v>1657</v>
      </c>
      <c r="C722" s="7" t="s">
        <v>822</v>
      </c>
      <c r="D722" s="7" t="s">
        <v>1656</v>
      </c>
      <c r="E722" s="7">
        <v>243</v>
      </c>
      <c r="F722" s="8" t="s">
        <v>403</v>
      </c>
      <c r="G722" s="7" t="s">
        <v>1085</v>
      </c>
      <c r="H722" s="9" t="s">
        <v>1392</v>
      </c>
      <c r="I722" s="9" t="s">
        <v>1392</v>
      </c>
      <c r="J722" s="6" t="s">
        <v>1392</v>
      </c>
      <c r="K722" s="6" t="s">
        <v>1392</v>
      </c>
      <c r="L722" s="6" t="s">
        <v>1392</v>
      </c>
      <c r="M722" s="6" t="s">
        <v>1392</v>
      </c>
    </row>
    <row r="723" spans="1:13">
      <c r="A723" s="7" t="s">
        <v>1624</v>
      </c>
      <c r="B723" s="7" t="s">
        <v>1660</v>
      </c>
      <c r="C723" s="7" t="s">
        <v>1265</v>
      </c>
      <c r="D723" s="7" t="s">
        <v>1656</v>
      </c>
      <c r="E723" s="7">
        <v>432</v>
      </c>
      <c r="F723" s="8" t="s">
        <v>1392</v>
      </c>
      <c r="G723" s="7" t="s">
        <v>1392</v>
      </c>
      <c r="H723" s="9" t="s">
        <v>1392</v>
      </c>
      <c r="I723" s="9" t="s">
        <v>1392</v>
      </c>
      <c r="J723" s="6" t="s">
        <v>1392</v>
      </c>
      <c r="K723" s="6" t="s">
        <v>1392</v>
      </c>
      <c r="L723" s="6" t="s">
        <v>1392</v>
      </c>
      <c r="M723" s="6" t="s">
        <v>1392</v>
      </c>
    </row>
    <row r="724" spans="1:13">
      <c r="A724" s="7" t="s">
        <v>1623</v>
      </c>
      <c r="B724" s="7" t="s">
        <v>1660</v>
      </c>
      <c r="C724" s="7" t="s">
        <v>923</v>
      </c>
      <c r="D724" s="7" t="s">
        <v>1656</v>
      </c>
      <c r="E724" s="7">
        <v>399</v>
      </c>
      <c r="F724" s="8" t="s">
        <v>1392</v>
      </c>
      <c r="G724" s="7" t="s">
        <v>1392</v>
      </c>
      <c r="H724" s="9" t="s">
        <v>1392</v>
      </c>
      <c r="I724" s="9" t="s">
        <v>1392</v>
      </c>
      <c r="J724" s="6" t="s">
        <v>1392</v>
      </c>
      <c r="K724" s="6" t="s">
        <v>1392</v>
      </c>
      <c r="L724" s="6" t="s">
        <v>1392</v>
      </c>
      <c r="M724" s="6" t="s">
        <v>1392</v>
      </c>
    </row>
    <row r="725" spans="1:13">
      <c r="A725" s="7" t="s">
        <v>166</v>
      </c>
      <c r="B725" s="10" t="s">
        <v>1491</v>
      </c>
      <c r="C725" s="7" t="s">
        <v>166</v>
      </c>
      <c r="D725" s="7" t="s">
        <v>1656</v>
      </c>
      <c r="E725" s="7">
        <v>1007</v>
      </c>
      <c r="F725" s="11" t="s">
        <v>167</v>
      </c>
      <c r="G725" s="7" t="s">
        <v>166</v>
      </c>
      <c r="H725" s="9" t="s">
        <v>1392</v>
      </c>
      <c r="I725" s="9" t="s">
        <v>1392</v>
      </c>
      <c r="J725" s="6" t="s">
        <v>1392</v>
      </c>
      <c r="K725" s="6" t="s">
        <v>1392</v>
      </c>
      <c r="L725" s="6" t="s">
        <v>1392</v>
      </c>
      <c r="M725" s="6" t="s">
        <v>1392</v>
      </c>
    </row>
    <row r="726" spans="1:13">
      <c r="A726" s="7" t="s">
        <v>823</v>
      </c>
      <c r="B726" s="7" t="s">
        <v>1657</v>
      </c>
      <c r="C726" s="7" t="s">
        <v>823</v>
      </c>
      <c r="D726" s="7" t="s">
        <v>1656</v>
      </c>
      <c r="E726" s="7">
        <v>85</v>
      </c>
      <c r="F726" s="8" t="s">
        <v>362</v>
      </c>
      <c r="G726" s="7" t="s">
        <v>1071</v>
      </c>
      <c r="H726" s="9" t="s">
        <v>363</v>
      </c>
      <c r="I726" s="9" t="s">
        <v>1392</v>
      </c>
      <c r="J726" s="6" t="s">
        <v>363</v>
      </c>
      <c r="K726" s="6" t="s">
        <v>1392</v>
      </c>
      <c r="L726" s="6" t="s">
        <v>1392</v>
      </c>
      <c r="M726" s="6" t="s">
        <v>1392</v>
      </c>
    </row>
    <row r="727" spans="1:13">
      <c r="A727" s="7" t="s">
        <v>84</v>
      </c>
      <c r="B727" s="7" t="s">
        <v>1491</v>
      </c>
      <c r="C727" s="7" t="s">
        <v>84</v>
      </c>
      <c r="D727" s="7" t="s">
        <v>1656</v>
      </c>
      <c r="E727" s="7">
        <v>945</v>
      </c>
      <c r="F727" s="8" t="s">
        <v>85</v>
      </c>
      <c r="G727" s="7" t="s">
        <v>84</v>
      </c>
      <c r="H727" s="9" t="s">
        <v>1392</v>
      </c>
      <c r="I727" s="9" t="s">
        <v>1392</v>
      </c>
      <c r="J727" s="6" t="s">
        <v>1392</v>
      </c>
      <c r="K727" s="6" t="s">
        <v>1392</v>
      </c>
      <c r="L727" s="6" t="s">
        <v>1392</v>
      </c>
      <c r="M727" s="6" t="s">
        <v>1392</v>
      </c>
    </row>
    <row r="728" spans="1:13">
      <c r="A728" s="7" t="s">
        <v>1071</v>
      </c>
      <c r="B728" s="7" t="s">
        <v>1491</v>
      </c>
      <c r="C728" s="7" t="s">
        <v>1071</v>
      </c>
      <c r="D728" s="7" t="s">
        <v>1656</v>
      </c>
      <c r="E728" s="7">
        <v>914</v>
      </c>
      <c r="F728" s="8" t="s">
        <v>362</v>
      </c>
      <c r="G728" s="7" t="s">
        <v>1071</v>
      </c>
      <c r="H728" s="9" t="s">
        <v>1392</v>
      </c>
      <c r="I728" s="9" t="s">
        <v>1392</v>
      </c>
      <c r="J728" s="6" t="s">
        <v>1392</v>
      </c>
      <c r="K728" s="6" t="s">
        <v>1392</v>
      </c>
      <c r="L728" s="6" t="s">
        <v>1392</v>
      </c>
      <c r="M728" s="6" t="s">
        <v>1392</v>
      </c>
    </row>
    <row r="729" spans="1:13">
      <c r="A729" s="7" t="s">
        <v>212</v>
      </c>
      <c r="B729" s="10" t="s">
        <v>1491</v>
      </c>
      <c r="C729" s="7" t="s">
        <v>212</v>
      </c>
      <c r="D729" s="7" t="s">
        <v>1656</v>
      </c>
      <c r="E729" s="7">
        <v>1046</v>
      </c>
      <c r="F729" s="11" t="s">
        <v>213</v>
      </c>
      <c r="G729" s="7" t="s">
        <v>212</v>
      </c>
      <c r="H729" s="9" t="s">
        <v>1392</v>
      </c>
      <c r="I729" s="9" t="s">
        <v>1392</v>
      </c>
      <c r="J729" s="6" t="s">
        <v>1392</v>
      </c>
      <c r="K729" s="6" t="s">
        <v>1392</v>
      </c>
      <c r="L729" s="6" t="s">
        <v>1392</v>
      </c>
      <c r="M729" s="6" t="s">
        <v>1392</v>
      </c>
    </row>
    <row r="730" spans="1:13">
      <c r="A730" s="7" t="s">
        <v>1489</v>
      </c>
      <c r="B730" s="7" t="s">
        <v>1657</v>
      </c>
      <c r="C730" s="7" t="s">
        <v>1489</v>
      </c>
      <c r="D730" s="7" t="s">
        <v>1656</v>
      </c>
      <c r="E730" s="7">
        <v>830</v>
      </c>
      <c r="F730" s="8" t="s">
        <v>416</v>
      </c>
      <c r="G730" s="7" t="s">
        <v>1093</v>
      </c>
      <c r="H730" s="9" t="s">
        <v>1392</v>
      </c>
      <c r="I730" s="9" t="s">
        <v>1236</v>
      </c>
      <c r="J730" s="6" t="s">
        <v>1236</v>
      </c>
      <c r="K730" s="6" t="s">
        <v>1392</v>
      </c>
      <c r="L730" s="6" t="s">
        <v>1392</v>
      </c>
      <c r="M730" s="6" t="s">
        <v>1392</v>
      </c>
    </row>
    <row r="731" spans="1:13">
      <c r="A731" s="7" t="s">
        <v>824</v>
      </c>
      <c r="B731" s="7" t="s">
        <v>1655</v>
      </c>
      <c r="C731" s="7" t="s">
        <v>824</v>
      </c>
      <c r="D731" s="7" t="s">
        <v>1656</v>
      </c>
      <c r="E731" s="7">
        <v>149</v>
      </c>
      <c r="F731" s="8" t="s">
        <v>372</v>
      </c>
      <c r="G731" s="7" t="s">
        <v>1073</v>
      </c>
      <c r="H731" s="9" t="s">
        <v>1392</v>
      </c>
      <c r="I731" s="9" t="s">
        <v>1392</v>
      </c>
      <c r="J731" s="6" t="s">
        <v>1392</v>
      </c>
      <c r="K731" s="6" t="s">
        <v>1392</v>
      </c>
      <c r="L731" s="6" t="s">
        <v>1392</v>
      </c>
      <c r="M731" s="6" t="s">
        <v>1392</v>
      </c>
    </row>
    <row r="732" spans="1:13">
      <c r="A732" s="7" t="s">
        <v>825</v>
      </c>
      <c r="B732" s="7" t="s">
        <v>1657</v>
      </c>
      <c r="C732" s="7" t="s">
        <v>825</v>
      </c>
      <c r="D732" s="7" t="s">
        <v>1656</v>
      </c>
      <c r="E732" s="7">
        <v>115</v>
      </c>
      <c r="F732" s="8" t="s">
        <v>364</v>
      </c>
      <c r="G732" s="7" t="s">
        <v>1072</v>
      </c>
      <c r="H732" s="9" t="s">
        <v>344</v>
      </c>
      <c r="I732" s="9" t="s">
        <v>1392</v>
      </c>
      <c r="J732" s="6" t="s">
        <v>344</v>
      </c>
      <c r="K732" s="6" t="s">
        <v>1392</v>
      </c>
      <c r="L732" s="6" t="s">
        <v>1392</v>
      </c>
      <c r="M732" s="6" t="s">
        <v>1392</v>
      </c>
    </row>
    <row r="733" spans="1:13">
      <c r="A733" s="7" t="s">
        <v>826</v>
      </c>
      <c r="B733" s="10" t="s">
        <v>1655</v>
      </c>
      <c r="C733" s="7" t="s">
        <v>826</v>
      </c>
      <c r="D733" s="7" t="s">
        <v>1656</v>
      </c>
      <c r="E733" s="7">
        <v>536</v>
      </c>
      <c r="F733" s="11" t="s">
        <v>491</v>
      </c>
      <c r="G733" s="7" t="s">
        <v>1114</v>
      </c>
      <c r="H733" s="9" t="s">
        <v>1392</v>
      </c>
      <c r="I733" s="9" t="s">
        <v>1392</v>
      </c>
      <c r="J733" s="6" t="s">
        <v>1392</v>
      </c>
      <c r="K733" s="6" t="s">
        <v>1392</v>
      </c>
      <c r="L733" s="6" t="s">
        <v>1392</v>
      </c>
      <c r="M733" s="6" t="s">
        <v>1392</v>
      </c>
    </row>
    <row r="734" spans="1:13">
      <c r="A734" s="7" t="s">
        <v>827</v>
      </c>
      <c r="B734" s="7" t="s">
        <v>1655</v>
      </c>
      <c r="C734" s="7" t="s">
        <v>827</v>
      </c>
      <c r="D734" s="7" t="s">
        <v>1656</v>
      </c>
      <c r="E734" s="7">
        <v>384</v>
      </c>
      <c r="F734" s="8" t="s">
        <v>422</v>
      </c>
      <c r="G734" s="7" t="s">
        <v>1095</v>
      </c>
      <c r="H734" s="9" t="s">
        <v>1392</v>
      </c>
      <c r="I734" s="9" t="s">
        <v>1392</v>
      </c>
      <c r="J734" s="6" t="s">
        <v>1392</v>
      </c>
      <c r="K734" s="6" t="s">
        <v>1392</v>
      </c>
      <c r="L734" s="6" t="s">
        <v>1392</v>
      </c>
      <c r="M734" s="6" t="s">
        <v>1392</v>
      </c>
    </row>
    <row r="735" spans="1:13">
      <c r="A735" s="7" t="s">
        <v>828</v>
      </c>
      <c r="B735" s="7" t="s">
        <v>1655</v>
      </c>
      <c r="C735" s="7" t="s">
        <v>828</v>
      </c>
      <c r="D735" s="7" t="s">
        <v>1656</v>
      </c>
      <c r="E735" s="7">
        <v>679</v>
      </c>
      <c r="F735" s="8" t="s">
        <v>545</v>
      </c>
      <c r="G735" s="7" t="s">
        <v>1127</v>
      </c>
      <c r="H735" s="9" t="s">
        <v>1392</v>
      </c>
      <c r="I735" s="9" t="s">
        <v>1392</v>
      </c>
      <c r="J735" s="6" t="s">
        <v>1392</v>
      </c>
      <c r="K735" s="6" t="s">
        <v>1392</v>
      </c>
      <c r="L735" s="6" t="s">
        <v>1392</v>
      </c>
      <c r="M735" s="6" t="s">
        <v>1392</v>
      </c>
    </row>
    <row r="736" spans="1:13">
      <c r="A736" s="7" t="s">
        <v>829</v>
      </c>
      <c r="B736" s="7" t="s">
        <v>1657</v>
      </c>
      <c r="C736" s="7" t="s">
        <v>829</v>
      </c>
      <c r="D736" s="7" t="s">
        <v>1656</v>
      </c>
      <c r="E736" s="7">
        <v>102</v>
      </c>
      <c r="F736" s="8" t="s">
        <v>364</v>
      </c>
      <c r="G736" s="7" t="s">
        <v>1072</v>
      </c>
      <c r="H736" s="9" t="s">
        <v>1392</v>
      </c>
      <c r="I736" s="9" t="s">
        <v>1392</v>
      </c>
      <c r="J736" s="6" t="s">
        <v>1392</v>
      </c>
      <c r="K736" s="6" t="s">
        <v>1392</v>
      </c>
      <c r="L736" s="6" t="s">
        <v>1392</v>
      </c>
      <c r="M736" s="6" t="s">
        <v>1392</v>
      </c>
    </row>
    <row r="737" spans="1:13">
      <c r="A737" s="7" t="s">
        <v>830</v>
      </c>
      <c r="B737" s="7" t="s">
        <v>1657</v>
      </c>
      <c r="C737" s="7" t="s">
        <v>830</v>
      </c>
      <c r="D737" s="7" t="s">
        <v>1656</v>
      </c>
      <c r="E737" s="7">
        <v>82</v>
      </c>
      <c r="F737" s="8" t="s">
        <v>361</v>
      </c>
      <c r="G737" s="7" t="s">
        <v>1070</v>
      </c>
      <c r="H737" s="9" t="s">
        <v>1392</v>
      </c>
      <c r="I737" s="9" t="s">
        <v>1392</v>
      </c>
      <c r="J737" s="6" t="s">
        <v>1392</v>
      </c>
      <c r="K737" s="6" t="s">
        <v>1392</v>
      </c>
      <c r="L737" s="6" t="s">
        <v>1392</v>
      </c>
      <c r="M737" s="6" t="s">
        <v>1392</v>
      </c>
    </row>
    <row r="738" spans="1:13">
      <c r="A738" s="7" t="s">
        <v>831</v>
      </c>
      <c r="B738" s="7" t="s">
        <v>1657</v>
      </c>
      <c r="C738" s="7" t="s">
        <v>831</v>
      </c>
      <c r="D738" s="7" t="s">
        <v>1656</v>
      </c>
      <c r="E738" s="7">
        <v>201</v>
      </c>
      <c r="F738" s="8" t="s">
        <v>392</v>
      </c>
      <c r="G738" s="7" t="s">
        <v>1078</v>
      </c>
      <c r="H738" s="9" t="s">
        <v>344</v>
      </c>
      <c r="I738" s="9" t="s">
        <v>1392</v>
      </c>
      <c r="J738" s="6" t="s">
        <v>344</v>
      </c>
      <c r="K738" s="6" t="s">
        <v>1392</v>
      </c>
      <c r="L738" s="6" t="s">
        <v>1392</v>
      </c>
      <c r="M738" s="6" t="s">
        <v>1392</v>
      </c>
    </row>
    <row r="739" spans="1:13">
      <c r="A739" s="7" t="s">
        <v>448</v>
      </c>
      <c r="B739" s="10" t="s">
        <v>1658</v>
      </c>
      <c r="C739" s="7" t="s">
        <v>448</v>
      </c>
      <c r="D739" s="7" t="s">
        <v>1656</v>
      </c>
      <c r="E739" s="7">
        <v>433</v>
      </c>
      <c r="F739" s="11" t="s">
        <v>441</v>
      </c>
      <c r="G739" s="7" t="s">
        <v>1102</v>
      </c>
      <c r="H739" s="9" t="s">
        <v>1392</v>
      </c>
      <c r="I739" s="9" t="s">
        <v>1392</v>
      </c>
      <c r="J739" s="6" t="s">
        <v>1392</v>
      </c>
      <c r="K739" s="6" t="s">
        <v>1392</v>
      </c>
      <c r="L739" s="6" t="s">
        <v>1392</v>
      </c>
      <c r="M739" s="6" t="s">
        <v>1392</v>
      </c>
    </row>
    <row r="740" spans="1:13">
      <c r="A740" s="7" t="s">
        <v>522</v>
      </c>
      <c r="B740" s="7" t="s">
        <v>1658</v>
      </c>
      <c r="C740" s="7" t="s">
        <v>522</v>
      </c>
      <c r="D740" s="7" t="s">
        <v>1656</v>
      </c>
      <c r="E740" s="7">
        <v>616</v>
      </c>
      <c r="F740" s="8" t="s">
        <v>515</v>
      </c>
      <c r="G740" s="7" t="s">
        <v>1121</v>
      </c>
      <c r="H740" s="9" t="s">
        <v>345</v>
      </c>
      <c r="I740" s="9" t="s">
        <v>1392</v>
      </c>
      <c r="J740" s="6" t="s">
        <v>345</v>
      </c>
      <c r="K740" s="6" t="s">
        <v>1392</v>
      </c>
      <c r="L740" s="6" t="s">
        <v>1392</v>
      </c>
      <c r="M740" s="6" t="s">
        <v>1392</v>
      </c>
    </row>
    <row r="741" spans="1:13">
      <c r="A741" s="7" t="s">
        <v>832</v>
      </c>
      <c r="B741" s="7" t="s">
        <v>1657</v>
      </c>
      <c r="C741" s="7" t="s">
        <v>832</v>
      </c>
      <c r="D741" s="7" t="s">
        <v>1656</v>
      </c>
      <c r="E741" s="7">
        <v>777</v>
      </c>
      <c r="F741" s="8" t="s">
        <v>364</v>
      </c>
      <c r="G741" s="7" t="s">
        <v>1072</v>
      </c>
      <c r="H741" s="9" t="s">
        <v>1392</v>
      </c>
      <c r="I741" s="9" t="s">
        <v>1392</v>
      </c>
      <c r="J741" s="6" t="s">
        <v>1392</v>
      </c>
      <c r="K741" s="6" t="s">
        <v>1392</v>
      </c>
      <c r="L741" s="6" t="s">
        <v>1392</v>
      </c>
      <c r="M741" s="6" t="s">
        <v>1392</v>
      </c>
    </row>
    <row r="742" spans="1:13">
      <c r="A742" s="7" t="s">
        <v>64</v>
      </c>
      <c r="B742" s="7" t="s">
        <v>1491</v>
      </c>
      <c r="C742" s="7" t="s">
        <v>64</v>
      </c>
      <c r="D742" s="7" t="s">
        <v>1656</v>
      </c>
      <c r="E742" s="7">
        <v>927</v>
      </c>
      <c r="F742" s="8" t="s">
        <v>65</v>
      </c>
      <c r="G742" s="7" t="s">
        <v>64</v>
      </c>
      <c r="H742" s="9" t="s">
        <v>1392</v>
      </c>
      <c r="I742" s="9" t="s">
        <v>1392</v>
      </c>
      <c r="J742" s="6" t="s">
        <v>1392</v>
      </c>
      <c r="K742" s="6" t="s">
        <v>1392</v>
      </c>
      <c r="L742" s="6" t="s">
        <v>1392</v>
      </c>
      <c r="M742" s="6" t="s">
        <v>1392</v>
      </c>
    </row>
    <row r="743" spans="1:13">
      <c r="A743" s="7" t="s">
        <v>833</v>
      </c>
      <c r="B743" s="7" t="s">
        <v>1655</v>
      </c>
      <c r="C743" s="7" t="s">
        <v>833</v>
      </c>
      <c r="D743" s="7" t="s">
        <v>1656</v>
      </c>
      <c r="E743" s="7">
        <v>413</v>
      </c>
      <c r="F743" s="8" t="s">
        <v>436</v>
      </c>
      <c r="G743" s="7" t="s">
        <v>1098</v>
      </c>
      <c r="H743" s="9" t="s">
        <v>1392</v>
      </c>
      <c r="I743" s="9" t="s">
        <v>1392</v>
      </c>
      <c r="J743" s="6" t="s">
        <v>1392</v>
      </c>
      <c r="K743" s="6" t="s">
        <v>1392</v>
      </c>
      <c r="L743" s="6" t="s">
        <v>1392</v>
      </c>
      <c r="M743" s="6" t="s">
        <v>1392</v>
      </c>
    </row>
    <row r="744" spans="1:13">
      <c r="A744" s="7" t="s">
        <v>834</v>
      </c>
      <c r="B744" s="7" t="s">
        <v>1657</v>
      </c>
      <c r="C744" s="7" t="s">
        <v>834</v>
      </c>
      <c r="D744" s="7" t="s">
        <v>1656</v>
      </c>
      <c r="E744" s="7">
        <v>331</v>
      </c>
      <c r="F744" s="8" t="s">
        <v>410</v>
      </c>
      <c r="G744" s="7" t="s">
        <v>1090</v>
      </c>
      <c r="H744" s="9" t="s">
        <v>1392</v>
      </c>
      <c r="I744" s="9" t="s">
        <v>1392</v>
      </c>
      <c r="J744" s="6" t="s">
        <v>1392</v>
      </c>
      <c r="K744" s="6" t="s">
        <v>1392</v>
      </c>
      <c r="L744" s="6" t="s">
        <v>1392</v>
      </c>
      <c r="M744" s="6" t="s">
        <v>1392</v>
      </c>
    </row>
    <row r="745" spans="1:13">
      <c r="A745" s="7" t="s">
        <v>835</v>
      </c>
      <c r="B745" s="7" t="s">
        <v>1657</v>
      </c>
      <c r="C745" s="7" t="s">
        <v>835</v>
      </c>
      <c r="D745" s="7" t="s">
        <v>1656</v>
      </c>
      <c r="E745" s="7">
        <v>767</v>
      </c>
      <c r="F745" s="8" t="s">
        <v>462</v>
      </c>
      <c r="G745" s="7" t="s">
        <v>1105</v>
      </c>
      <c r="H745" s="9" t="s">
        <v>1392</v>
      </c>
      <c r="I745" s="9" t="s">
        <v>1392</v>
      </c>
      <c r="J745" s="6" t="s">
        <v>1392</v>
      </c>
      <c r="K745" s="6" t="s">
        <v>1392</v>
      </c>
      <c r="L745" s="6" t="s">
        <v>1392</v>
      </c>
      <c r="M745" s="6" t="s">
        <v>1392</v>
      </c>
    </row>
    <row r="746" spans="1:13">
      <c r="A746" s="7" t="s">
        <v>836</v>
      </c>
      <c r="B746" s="7" t="s">
        <v>1657</v>
      </c>
      <c r="C746" s="7" t="s">
        <v>836</v>
      </c>
      <c r="D746" s="7" t="s">
        <v>1656</v>
      </c>
      <c r="E746" s="7">
        <v>753</v>
      </c>
      <c r="F746" s="8" t="s">
        <v>557</v>
      </c>
      <c r="G746" s="7" t="s">
        <v>1132</v>
      </c>
      <c r="H746" s="9" t="s">
        <v>1392</v>
      </c>
      <c r="I746" s="9" t="s">
        <v>1392</v>
      </c>
      <c r="J746" s="6" t="s">
        <v>1392</v>
      </c>
      <c r="K746" s="6" t="s">
        <v>1392</v>
      </c>
      <c r="L746" s="6" t="s">
        <v>1392</v>
      </c>
      <c r="M746" s="6" t="s">
        <v>1392</v>
      </c>
    </row>
    <row r="747" spans="1:13">
      <c r="A747" s="7" t="s">
        <v>837</v>
      </c>
      <c r="B747" s="7" t="s">
        <v>1655</v>
      </c>
      <c r="C747" s="7" t="s">
        <v>837</v>
      </c>
      <c r="D747" s="7" t="s">
        <v>1656</v>
      </c>
      <c r="E747" s="7">
        <v>727</v>
      </c>
      <c r="F747" s="8" t="s">
        <v>410</v>
      </c>
      <c r="G747" s="7" t="s">
        <v>1090</v>
      </c>
      <c r="H747" s="9" t="s">
        <v>1392</v>
      </c>
      <c r="I747" s="9" t="s">
        <v>1392</v>
      </c>
      <c r="J747" s="6" t="s">
        <v>1392</v>
      </c>
      <c r="K747" s="6" t="s">
        <v>1392</v>
      </c>
      <c r="L747" s="6" t="s">
        <v>1392</v>
      </c>
      <c r="M747" s="6" t="s">
        <v>1392</v>
      </c>
    </row>
    <row r="748" spans="1:13">
      <c r="A748" s="7" t="s">
        <v>1615</v>
      </c>
      <c r="B748" s="7" t="s">
        <v>1660</v>
      </c>
      <c r="C748" s="7" t="s">
        <v>1037</v>
      </c>
      <c r="D748" s="7" t="s">
        <v>1656</v>
      </c>
      <c r="E748" s="7">
        <v>242</v>
      </c>
      <c r="F748" s="8" t="s">
        <v>1392</v>
      </c>
      <c r="G748" s="7" t="s">
        <v>1392</v>
      </c>
      <c r="H748" s="9" t="s">
        <v>1392</v>
      </c>
      <c r="I748" s="9" t="s">
        <v>1392</v>
      </c>
      <c r="J748" s="6" t="s">
        <v>1392</v>
      </c>
      <c r="K748" s="6" t="s">
        <v>1392</v>
      </c>
      <c r="L748" s="6" t="s">
        <v>1392</v>
      </c>
      <c r="M748" s="6" t="s">
        <v>1392</v>
      </c>
    </row>
    <row r="749" spans="1:13">
      <c r="A749" s="7" t="s">
        <v>838</v>
      </c>
      <c r="B749" s="7" t="s">
        <v>1655</v>
      </c>
      <c r="C749" s="7" t="s">
        <v>838</v>
      </c>
      <c r="D749" s="7" t="s">
        <v>1656</v>
      </c>
      <c r="E749" s="7">
        <v>690</v>
      </c>
      <c r="F749" s="8" t="s">
        <v>552</v>
      </c>
      <c r="G749" s="7" t="s">
        <v>1128</v>
      </c>
      <c r="H749" s="9" t="s">
        <v>1392</v>
      </c>
      <c r="I749" s="9" t="s">
        <v>1392</v>
      </c>
      <c r="J749" s="6" t="s">
        <v>1392</v>
      </c>
      <c r="K749" s="6" t="s">
        <v>1568</v>
      </c>
      <c r="L749" s="6" t="s">
        <v>1574</v>
      </c>
      <c r="M749" s="6" t="s">
        <v>1567</v>
      </c>
    </row>
    <row r="750" spans="1:13">
      <c r="A750" s="7" t="s">
        <v>254</v>
      </c>
      <c r="B750" s="7" t="s">
        <v>1491</v>
      </c>
      <c r="C750" s="7" t="s">
        <v>254</v>
      </c>
      <c r="D750" s="7" t="s">
        <v>1656</v>
      </c>
      <c r="E750" s="7">
        <v>1078</v>
      </c>
      <c r="F750" s="8" t="s">
        <v>255</v>
      </c>
      <c r="G750" s="7" t="s">
        <v>254</v>
      </c>
      <c r="H750" s="9" t="s">
        <v>1392</v>
      </c>
      <c r="I750" s="9" t="s">
        <v>1392</v>
      </c>
      <c r="J750" s="6" t="s">
        <v>1392</v>
      </c>
      <c r="K750" s="6" t="s">
        <v>1392</v>
      </c>
      <c r="L750" s="6" t="s">
        <v>1392</v>
      </c>
      <c r="M750" s="6" t="s">
        <v>1392</v>
      </c>
    </row>
    <row r="751" spans="1:13">
      <c r="A751" s="7" t="s">
        <v>1493</v>
      </c>
      <c r="B751" s="7" t="s">
        <v>1670</v>
      </c>
      <c r="C751" s="7" t="s">
        <v>1493</v>
      </c>
      <c r="D751" s="7" t="s">
        <v>1656</v>
      </c>
      <c r="E751" s="7">
        <v>1098</v>
      </c>
      <c r="F751" s="8" t="s">
        <v>1496</v>
      </c>
      <c r="G751" s="7" t="s">
        <v>1076</v>
      </c>
      <c r="H751" s="9" t="s">
        <v>1392</v>
      </c>
      <c r="I751" s="9" t="s">
        <v>1392</v>
      </c>
      <c r="J751" s="6" t="s">
        <v>1392</v>
      </c>
      <c r="K751" s="6" t="s">
        <v>1392</v>
      </c>
      <c r="L751" s="6" t="s">
        <v>1392</v>
      </c>
      <c r="M751" s="6" t="s">
        <v>1392</v>
      </c>
    </row>
    <row r="752" spans="1:13">
      <c r="A752" s="7" t="s">
        <v>116</v>
      </c>
      <c r="B752" s="7" t="s">
        <v>1491</v>
      </c>
      <c r="C752" s="7" t="s">
        <v>116</v>
      </c>
      <c r="D752" s="7" t="s">
        <v>1656</v>
      </c>
      <c r="E752" s="7">
        <v>977</v>
      </c>
      <c r="F752" s="8" t="s">
        <v>117</v>
      </c>
      <c r="G752" s="7" t="s">
        <v>116</v>
      </c>
      <c r="H752" s="9" t="s">
        <v>1392</v>
      </c>
      <c r="I752" s="9" t="s">
        <v>1392</v>
      </c>
      <c r="J752" s="6" t="s">
        <v>1392</v>
      </c>
      <c r="K752" s="6" t="s">
        <v>1392</v>
      </c>
      <c r="L752" s="6" t="s">
        <v>1392</v>
      </c>
      <c r="M752" s="6" t="s">
        <v>1392</v>
      </c>
    </row>
    <row r="753" spans="1:13">
      <c r="A753" s="7" t="s">
        <v>1064</v>
      </c>
      <c r="B753" s="7" t="s">
        <v>1491</v>
      </c>
      <c r="C753" s="7" t="s">
        <v>1064</v>
      </c>
      <c r="D753" s="7" t="s">
        <v>1656</v>
      </c>
      <c r="E753" s="7">
        <v>904</v>
      </c>
      <c r="F753" s="8" t="s">
        <v>351</v>
      </c>
      <c r="G753" s="7" t="s">
        <v>1064</v>
      </c>
      <c r="H753" s="9" t="s">
        <v>1392</v>
      </c>
      <c r="I753" s="9" t="s">
        <v>1392</v>
      </c>
      <c r="J753" s="6" t="s">
        <v>1392</v>
      </c>
      <c r="K753" s="6" t="s">
        <v>1392</v>
      </c>
      <c r="L753" s="6" t="s">
        <v>1392</v>
      </c>
      <c r="M753" s="6" t="s">
        <v>1392</v>
      </c>
    </row>
    <row r="754" spans="1:13">
      <c r="A754" s="7" t="s">
        <v>839</v>
      </c>
      <c r="B754" s="7" t="s">
        <v>1655</v>
      </c>
      <c r="C754" s="7" t="s">
        <v>839</v>
      </c>
      <c r="D754" s="7" t="s">
        <v>1656</v>
      </c>
      <c r="E754" s="7">
        <v>220</v>
      </c>
      <c r="F754" s="8" t="s">
        <v>396</v>
      </c>
      <c r="G754" s="7" t="s">
        <v>1080</v>
      </c>
      <c r="H754" s="9" t="s">
        <v>1392</v>
      </c>
      <c r="I754" s="9" t="s">
        <v>1392</v>
      </c>
      <c r="J754" s="6" t="s">
        <v>1392</v>
      </c>
      <c r="K754" s="6" t="s">
        <v>1392</v>
      </c>
      <c r="L754" s="6" t="s">
        <v>1392</v>
      </c>
      <c r="M754" s="6" t="s">
        <v>1392</v>
      </c>
    </row>
    <row r="755" spans="1:13">
      <c r="A755" s="7" t="s">
        <v>72</v>
      </c>
      <c r="B755" s="10" t="s">
        <v>1491</v>
      </c>
      <c r="C755" s="7" t="s">
        <v>72</v>
      </c>
      <c r="D755" s="7" t="s">
        <v>1656</v>
      </c>
      <c r="E755" s="7">
        <v>932</v>
      </c>
      <c r="F755" s="11" t="s">
        <v>73</v>
      </c>
      <c r="G755" s="7" t="s">
        <v>72</v>
      </c>
      <c r="H755" s="9" t="s">
        <v>1392</v>
      </c>
      <c r="I755" s="9" t="s">
        <v>1392</v>
      </c>
      <c r="J755" s="6" t="s">
        <v>1392</v>
      </c>
      <c r="K755" s="6" t="s">
        <v>1392</v>
      </c>
      <c r="L755" s="6" t="s">
        <v>1392</v>
      </c>
      <c r="M755" s="6" t="s">
        <v>1392</v>
      </c>
    </row>
    <row r="756" spans="1:13">
      <c r="A756" s="7" t="s">
        <v>1080</v>
      </c>
      <c r="B756" s="10" t="s">
        <v>1491</v>
      </c>
      <c r="C756" s="7" t="s">
        <v>1080</v>
      </c>
      <c r="D756" s="7" t="s">
        <v>1656</v>
      </c>
      <c r="E756" s="7">
        <v>936</v>
      </c>
      <c r="F756" s="11" t="s">
        <v>396</v>
      </c>
      <c r="G756" s="7" t="s">
        <v>1080</v>
      </c>
      <c r="H756" s="9" t="s">
        <v>1392</v>
      </c>
      <c r="I756" s="9" t="s">
        <v>1392</v>
      </c>
      <c r="J756" s="6" t="s">
        <v>1392</v>
      </c>
      <c r="K756" s="6" t="s">
        <v>1392</v>
      </c>
      <c r="L756" s="6" t="s">
        <v>1392</v>
      </c>
      <c r="M756" s="6" t="s">
        <v>1392</v>
      </c>
    </row>
    <row r="757" spans="1:13">
      <c r="A757" s="7" t="s">
        <v>840</v>
      </c>
      <c r="B757" s="7" t="s">
        <v>1657</v>
      </c>
      <c r="C757" s="7" t="s">
        <v>840</v>
      </c>
      <c r="D757" s="7" t="s">
        <v>1656</v>
      </c>
      <c r="E757" s="7">
        <v>424</v>
      </c>
      <c r="F757" s="8" t="s">
        <v>441</v>
      </c>
      <c r="G757" s="7" t="s">
        <v>1102</v>
      </c>
      <c r="H757" s="9" t="s">
        <v>350</v>
      </c>
      <c r="I757" s="9" t="s">
        <v>1392</v>
      </c>
      <c r="J757" s="6" t="s">
        <v>350</v>
      </c>
      <c r="K757" s="6" t="s">
        <v>1392</v>
      </c>
      <c r="L757" s="6" t="s">
        <v>1392</v>
      </c>
      <c r="M757" s="6" t="s">
        <v>1392</v>
      </c>
    </row>
    <row r="758" spans="1:13">
      <c r="A758" s="7" t="s">
        <v>841</v>
      </c>
      <c r="B758" s="7" t="s">
        <v>1657</v>
      </c>
      <c r="C758" s="7" t="s">
        <v>841</v>
      </c>
      <c r="D758" s="7" t="s">
        <v>1656</v>
      </c>
      <c r="E758" s="7">
        <v>522</v>
      </c>
      <c r="F758" s="8" t="s">
        <v>491</v>
      </c>
      <c r="G758" s="7" t="s">
        <v>1114</v>
      </c>
      <c r="H758" s="9" t="s">
        <v>1392</v>
      </c>
      <c r="I758" s="9" t="s">
        <v>1392</v>
      </c>
      <c r="J758" s="6" t="s">
        <v>1392</v>
      </c>
      <c r="K758" s="6" t="s">
        <v>1392</v>
      </c>
      <c r="L758" s="6" t="s">
        <v>1392</v>
      </c>
      <c r="M758" s="6" t="s">
        <v>1392</v>
      </c>
    </row>
    <row r="759" spans="1:13">
      <c r="A759" s="7" t="s">
        <v>842</v>
      </c>
      <c r="B759" s="7" t="s">
        <v>1657</v>
      </c>
      <c r="C759" s="7" t="s">
        <v>842</v>
      </c>
      <c r="D759" s="7" t="s">
        <v>1656</v>
      </c>
      <c r="E759" s="7">
        <v>651</v>
      </c>
      <c r="F759" s="8" t="s">
        <v>541</v>
      </c>
      <c r="G759" s="7" t="s">
        <v>1126</v>
      </c>
      <c r="H759" s="9" t="s">
        <v>360</v>
      </c>
      <c r="I759" s="9" t="s">
        <v>1392</v>
      </c>
      <c r="J759" s="6" t="s">
        <v>360</v>
      </c>
      <c r="K759" s="6" t="s">
        <v>1392</v>
      </c>
      <c r="L759" s="6" t="s">
        <v>1392</v>
      </c>
      <c r="M759" s="6" t="s">
        <v>1392</v>
      </c>
    </row>
    <row r="760" spans="1:13">
      <c r="A760" s="7" t="s">
        <v>843</v>
      </c>
      <c r="B760" s="7" t="s">
        <v>1655</v>
      </c>
      <c r="C760" s="7" t="s">
        <v>843</v>
      </c>
      <c r="D760" s="7" t="s">
        <v>1656</v>
      </c>
      <c r="E760" s="7">
        <v>159</v>
      </c>
      <c r="F760" s="8" t="s">
        <v>372</v>
      </c>
      <c r="G760" s="7" t="s">
        <v>1073</v>
      </c>
      <c r="H760" s="9" t="s">
        <v>1392</v>
      </c>
      <c r="I760" s="9" t="s">
        <v>1392</v>
      </c>
      <c r="J760" s="6" t="s">
        <v>1392</v>
      </c>
      <c r="K760" s="6" t="s">
        <v>1556</v>
      </c>
      <c r="L760" s="6" t="s">
        <v>1558</v>
      </c>
      <c r="M760" s="6" t="s">
        <v>1559</v>
      </c>
    </row>
    <row r="761" spans="1:13">
      <c r="A761" s="7" t="s">
        <v>844</v>
      </c>
      <c r="B761" s="10" t="s">
        <v>1655</v>
      </c>
      <c r="C761" s="7" t="s">
        <v>844</v>
      </c>
      <c r="D761" s="7" t="s">
        <v>1656</v>
      </c>
      <c r="E761" s="7">
        <v>549</v>
      </c>
      <c r="F761" s="11" t="s">
        <v>491</v>
      </c>
      <c r="G761" s="7" t="s">
        <v>1114</v>
      </c>
      <c r="H761" s="9" t="s">
        <v>1392</v>
      </c>
      <c r="I761" s="9" t="s">
        <v>1392</v>
      </c>
      <c r="J761" s="6" t="s">
        <v>1392</v>
      </c>
      <c r="K761" s="6" t="s">
        <v>1392</v>
      </c>
      <c r="L761" s="6" t="s">
        <v>1392</v>
      </c>
      <c r="M761" s="6" t="s">
        <v>1392</v>
      </c>
    </row>
    <row r="762" spans="1:13">
      <c r="A762" s="7" t="s">
        <v>845</v>
      </c>
      <c r="B762" s="7" t="s">
        <v>1657</v>
      </c>
      <c r="C762" s="7" t="s">
        <v>845</v>
      </c>
      <c r="D762" s="7" t="s">
        <v>1656</v>
      </c>
      <c r="E762" s="7">
        <v>552</v>
      </c>
      <c r="F762" s="8" t="s">
        <v>491</v>
      </c>
      <c r="G762" s="7" t="s">
        <v>1114</v>
      </c>
      <c r="H762" s="9" t="s">
        <v>1392</v>
      </c>
      <c r="I762" s="9" t="s">
        <v>1392</v>
      </c>
      <c r="J762" s="6" t="s">
        <v>1392</v>
      </c>
      <c r="K762" s="6" t="s">
        <v>1392</v>
      </c>
      <c r="L762" s="6" t="s">
        <v>1392</v>
      </c>
      <c r="M762" s="6" t="s">
        <v>1392</v>
      </c>
    </row>
    <row r="763" spans="1:13">
      <c r="A763" s="7" t="s">
        <v>18</v>
      </c>
      <c r="B763" s="10" t="s">
        <v>1657</v>
      </c>
      <c r="C763" s="7" t="s">
        <v>18</v>
      </c>
      <c r="D763" s="7" t="s">
        <v>1656</v>
      </c>
      <c r="E763" s="7">
        <v>878</v>
      </c>
      <c r="F763" s="11" t="s">
        <v>364</v>
      </c>
      <c r="G763" s="7" t="s">
        <v>1072</v>
      </c>
      <c r="H763" s="9" t="s">
        <v>1392</v>
      </c>
      <c r="I763" s="9" t="s">
        <v>1236</v>
      </c>
      <c r="J763" s="6" t="s">
        <v>1236</v>
      </c>
      <c r="K763" s="6" t="s">
        <v>1392</v>
      </c>
      <c r="L763" s="6" t="s">
        <v>1392</v>
      </c>
      <c r="M763" s="6" t="s">
        <v>1392</v>
      </c>
    </row>
    <row r="764" spans="1:13">
      <c r="A764" s="7" t="s">
        <v>846</v>
      </c>
      <c r="B764" s="7" t="s">
        <v>1655</v>
      </c>
      <c r="C764" s="7" t="s">
        <v>846</v>
      </c>
      <c r="D764" s="7" t="s">
        <v>1656</v>
      </c>
      <c r="E764" s="7">
        <v>528</v>
      </c>
      <c r="F764" s="8" t="s">
        <v>491</v>
      </c>
      <c r="G764" s="7" t="s">
        <v>1114</v>
      </c>
      <c r="H764" s="9" t="s">
        <v>1392</v>
      </c>
      <c r="I764" s="9" t="s">
        <v>1392</v>
      </c>
      <c r="J764" s="6" t="s">
        <v>1392</v>
      </c>
      <c r="K764" s="6" t="s">
        <v>1553</v>
      </c>
      <c r="L764" s="6" t="s">
        <v>1571</v>
      </c>
      <c r="M764" s="6" t="s">
        <v>1567</v>
      </c>
    </row>
    <row r="765" spans="1:13">
      <c r="A765" s="7" t="s">
        <v>847</v>
      </c>
      <c r="B765" s="7" t="s">
        <v>1655</v>
      </c>
      <c r="C765" s="7" t="s">
        <v>847</v>
      </c>
      <c r="D765" s="7" t="s">
        <v>1656</v>
      </c>
      <c r="E765" s="7">
        <v>335</v>
      </c>
      <c r="F765" s="8" t="s">
        <v>410</v>
      </c>
      <c r="G765" s="7" t="s">
        <v>1090</v>
      </c>
      <c r="H765" s="9" t="s">
        <v>1392</v>
      </c>
      <c r="I765" s="9" t="s">
        <v>1392</v>
      </c>
      <c r="J765" s="6" t="s">
        <v>1392</v>
      </c>
      <c r="K765" s="6" t="s">
        <v>1392</v>
      </c>
      <c r="L765" s="6" t="s">
        <v>1392</v>
      </c>
      <c r="M765" s="6" t="s">
        <v>1392</v>
      </c>
    </row>
    <row r="766" spans="1:13">
      <c r="A766" s="7" t="s">
        <v>848</v>
      </c>
      <c r="B766" s="7" t="s">
        <v>1655</v>
      </c>
      <c r="C766" s="7" t="s">
        <v>848</v>
      </c>
      <c r="D766" s="7" t="s">
        <v>1656</v>
      </c>
      <c r="E766" s="7">
        <v>37</v>
      </c>
      <c r="F766" s="8" t="s">
        <v>349</v>
      </c>
      <c r="G766" s="7" t="s">
        <v>1063</v>
      </c>
      <c r="H766" s="9" t="s">
        <v>1392</v>
      </c>
      <c r="I766" s="9" t="s">
        <v>1392</v>
      </c>
      <c r="J766" s="6" t="s">
        <v>1392</v>
      </c>
      <c r="K766" s="6" t="s">
        <v>1392</v>
      </c>
      <c r="L766" s="6" t="s">
        <v>1392</v>
      </c>
      <c r="M766" s="6" t="s">
        <v>1392</v>
      </c>
    </row>
    <row r="767" spans="1:13">
      <c r="A767" s="7" t="s">
        <v>849</v>
      </c>
      <c r="B767" s="10" t="s">
        <v>1657</v>
      </c>
      <c r="C767" s="7" t="s">
        <v>849</v>
      </c>
      <c r="D767" s="7" t="s">
        <v>1656</v>
      </c>
      <c r="E767" s="7">
        <v>749</v>
      </c>
      <c r="F767" s="11" t="s">
        <v>6</v>
      </c>
      <c r="G767" s="7" t="s">
        <v>7</v>
      </c>
      <c r="H767" s="9" t="s">
        <v>1392</v>
      </c>
      <c r="I767" s="9" t="s">
        <v>1392</v>
      </c>
      <c r="J767" s="6" t="s">
        <v>1392</v>
      </c>
      <c r="K767" s="6" t="s">
        <v>1392</v>
      </c>
      <c r="L767" s="6" t="s">
        <v>1392</v>
      </c>
      <c r="M767" s="6" t="s">
        <v>1392</v>
      </c>
    </row>
    <row r="768" spans="1:13">
      <c r="A768" s="7" t="s">
        <v>850</v>
      </c>
      <c r="B768" s="7" t="s">
        <v>1655</v>
      </c>
      <c r="C768" s="7" t="s">
        <v>850</v>
      </c>
      <c r="D768" s="7" t="s">
        <v>1656</v>
      </c>
      <c r="E768" s="7">
        <v>91</v>
      </c>
      <c r="F768" s="8" t="s">
        <v>364</v>
      </c>
      <c r="G768" s="7" t="s">
        <v>1072</v>
      </c>
      <c r="H768" s="9" t="s">
        <v>1392</v>
      </c>
      <c r="I768" s="9" t="s">
        <v>1392</v>
      </c>
      <c r="J768" s="6" t="s">
        <v>1392</v>
      </c>
      <c r="K768" s="6" t="s">
        <v>1392</v>
      </c>
      <c r="L768" s="6" t="s">
        <v>1392</v>
      </c>
      <c r="M768" s="6" t="s">
        <v>1392</v>
      </c>
    </row>
    <row r="769" spans="1:13">
      <c r="A769" s="7" t="s">
        <v>851</v>
      </c>
      <c r="B769" s="7" t="s">
        <v>1655</v>
      </c>
      <c r="C769" s="7" t="s">
        <v>851</v>
      </c>
      <c r="D769" s="7" t="s">
        <v>1656</v>
      </c>
      <c r="E769" s="7">
        <v>169</v>
      </c>
      <c r="F769" s="8" t="s">
        <v>372</v>
      </c>
      <c r="G769" s="7" t="s">
        <v>1073</v>
      </c>
      <c r="H769" s="9" t="s">
        <v>1392</v>
      </c>
      <c r="I769" s="9" t="s">
        <v>1392</v>
      </c>
      <c r="J769" s="6" t="s">
        <v>1392</v>
      </c>
      <c r="K769" s="6" t="s">
        <v>1392</v>
      </c>
      <c r="L769" s="6" t="s">
        <v>1392</v>
      </c>
      <c r="M769" s="6" t="s">
        <v>1392</v>
      </c>
    </row>
    <row r="770" spans="1:13">
      <c r="A770" s="7" t="s">
        <v>852</v>
      </c>
      <c r="B770" s="7" t="s">
        <v>1657</v>
      </c>
      <c r="C770" s="7" t="s">
        <v>852</v>
      </c>
      <c r="D770" s="7" t="s">
        <v>1656</v>
      </c>
      <c r="E770" s="7">
        <v>855</v>
      </c>
      <c r="F770" s="8" t="s">
        <v>553</v>
      </c>
      <c r="G770" s="7" t="s">
        <v>1129</v>
      </c>
      <c r="H770" s="9" t="s">
        <v>1392</v>
      </c>
      <c r="I770" s="9" t="s">
        <v>1236</v>
      </c>
      <c r="J770" s="6" t="s">
        <v>1236</v>
      </c>
      <c r="K770" s="6" t="s">
        <v>1392</v>
      </c>
      <c r="L770" s="6" t="s">
        <v>1392</v>
      </c>
      <c r="M770" s="6" t="s">
        <v>1392</v>
      </c>
    </row>
    <row r="771" spans="1:13">
      <c r="A771" s="7" t="s">
        <v>853</v>
      </c>
      <c r="B771" s="7" t="s">
        <v>1657</v>
      </c>
      <c r="C771" s="7" t="s">
        <v>853</v>
      </c>
      <c r="D771" s="7" t="s">
        <v>1656</v>
      </c>
      <c r="E771" s="7">
        <v>296</v>
      </c>
      <c r="F771" s="8" t="s">
        <v>407</v>
      </c>
      <c r="G771" s="7" t="s">
        <v>1087</v>
      </c>
      <c r="H771" s="9" t="s">
        <v>1392</v>
      </c>
      <c r="I771" s="9" t="s">
        <v>1392</v>
      </c>
      <c r="J771" s="6" t="s">
        <v>1392</v>
      </c>
      <c r="K771" s="6" t="s">
        <v>1392</v>
      </c>
      <c r="L771" s="6" t="s">
        <v>1392</v>
      </c>
      <c r="M771" s="6" t="s">
        <v>1392</v>
      </c>
    </row>
    <row r="772" spans="1:13">
      <c r="A772" s="7" t="s">
        <v>854</v>
      </c>
      <c r="B772" s="7" t="s">
        <v>1657</v>
      </c>
      <c r="C772" s="7" t="s">
        <v>854</v>
      </c>
      <c r="D772" s="7" t="s">
        <v>1656</v>
      </c>
      <c r="E772" s="7">
        <v>46</v>
      </c>
      <c r="F772" s="8" t="s">
        <v>352</v>
      </c>
      <c r="G772" s="7" t="s">
        <v>1065</v>
      </c>
      <c r="H772" s="9" t="s">
        <v>1392</v>
      </c>
      <c r="I772" s="9" t="s">
        <v>1392</v>
      </c>
      <c r="J772" s="6" t="s">
        <v>1392</v>
      </c>
      <c r="K772" s="6" t="s">
        <v>1392</v>
      </c>
      <c r="L772" s="6" t="s">
        <v>1392</v>
      </c>
      <c r="M772" s="6" t="s">
        <v>1392</v>
      </c>
    </row>
    <row r="773" spans="1:13">
      <c r="A773" s="7" t="s">
        <v>855</v>
      </c>
      <c r="B773" s="10" t="s">
        <v>1657</v>
      </c>
      <c r="C773" s="7" t="s">
        <v>855</v>
      </c>
      <c r="D773" s="7" t="s">
        <v>1656</v>
      </c>
      <c r="E773" s="7">
        <v>31</v>
      </c>
      <c r="F773" s="11" t="s">
        <v>346</v>
      </c>
      <c r="G773" s="7" t="s">
        <v>1062</v>
      </c>
      <c r="H773" s="9" t="s">
        <v>1392</v>
      </c>
      <c r="I773" s="9" t="s">
        <v>1392</v>
      </c>
      <c r="J773" s="6" t="s">
        <v>1392</v>
      </c>
      <c r="K773" s="6" t="s">
        <v>1392</v>
      </c>
      <c r="L773" s="6" t="s">
        <v>1392</v>
      </c>
      <c r="M773" s="6" t="s">
        <v>1392</v>
      </c>
    </row>
    <row r="774" spans="1:13">
      <c r="A774" s="7" t="s">
        <v>856</v>
      </c>
      <c r="B774" s="7" t="s">
        <v>1655</v>
      </c>
      <c r="C774" s="7" t="s">
        <v>856</v>
      </c>
      <c r="D774" s="7" t="s">
        <v>1656</v>
      </c>
      <c r="E774" s="7">
        <v>156</v>
      </c>
      <c r="F774" s="8" t="s">
        <v>372</v>
      </c>
      <c r="G774" s="7" t="s">
        <v>1073</v>
      </c>
      <c r="H774" s="9" t="s">
        <v>360</v>
      </c>
      <c r="I774" s="9" t="s">
        <v>1392</v>
      </c>
      <c r="J774" s="6" t="s">
        <v>360</v>
      </c>
      <c r="K774" s="6" t="s">
        <v>1392</v>
      </c>
      <c r="L774" s="6" t="s">
        <v>1392</v>
      </c>
      <c r="M774" s="6" t="s">
        <v>1392</v>
      </c>
    </row>
    <row r="775" spans="1:13">
      <c r="A775" s="7" t="s">
        <v>1141</v>
      </c>
      <c r="B775" s="7" t="s">
        <v>1491</v>
      </c>
      <c r="C775" s="7" t="s">
        <v>1141</v>
      </c>
      <c r="D775" s="7" t="s">
        <v>1656</v>
      </c>
      <c r="E775" s="7">
        <v>865</v>
      </c>
      <c r="F775" s="8" t="s">
        <v>1392</v>
      </c>
      <c r="G775" s="7" t="s">
        <v>1392</v>
      </c>
      <c r="H775" s="9" t="s">
        <v>1392</v>
      </c>
      <c r="I775" s="9" t="s">
        <v>1392</v>
      </c>
      <c r="J775" s="6" t="s">
        <v>1392</v>
      </c>
      <c r="K775" s="6" t="s">
        <v>1392</v>
      </c>
      <c r="L775" s="6" t="s">
        <v>1392</v>
      </c>
      <c r="M775" s="6" t="s">
        <v>1392</v>
      </c>
    </row>
    <row r="776" spans="1:13">
      <c r="A776" s="7" t="s">
        <v>857</v>
      </c>
      <c r="B776" s="7" t="s">
        <v>1655</v>
      </c>
      <c r="C776" s="7" t="s">
        <v>857</v>
      </c>
      <c r="D776" s="7" t="s">
        <v>1656</v>
      </c>
      <c r="E776" s="7">
        <v>673</v>
      </c>
      <c r="F776" s="8" t="s">
        <v>545</v>
      </c>
      <c r="G776" s="7" t="s">
        <v>1127</v>
      </c>
      <c r="H776" s="9" t="s">
        <v>1392</v>
      </c>
      <c r="I776" s="9" t="s">
        <v>1392</v>
      </c>
      <c r="J776" s="6" t="s">
        <v>1392</v>
      </c>
      <c r="K776" s="6" t="s">
        <v>1392</v>
      </c>
      <c r="L776" s="6" t="s">
        <v>1392</v>
      </c>
      <c r="M776" s="6" t="s">
        <v>1392</v>
      </c>
    </row>
    <row r="777" spans="1:13">
      <c r="A777" s="7" t="s">
        <v>858</v>
      </c>
      <c r="B777" s="7" t="s">
        <v>1655</v>
      </c>
      <c r="C777" s="7" t="s">
        <v>858</v>
      </c>
      <c r="D777" s="7" t="s">
        <v>1656</v>
      </c>
      <c r="E777" s="7">
        <v>98</v>
      </c>
      <c r="F777" s="8" t="s">
        <v>364</v>
      </c>
      <c r="G777" s="7" t="s">
        <v>1072</v>
      </c>
      <c r="H777" s="9" t="s">
        <v>350</v>
      </c>
      <c r="I777" s="9" t="s">
        <v>1392</v>
      </c>
      <c r="J777" s="6" t="s">
        <v>348</v>
      </c>
      <c r="K777" s="6" t="s">
        <v>1392</v>
      </c>
      <c r="L777" s="6" t="s">
        <v>1392</v>
      </c>
      <c r="M777" s="6" t="s">
        <v>1392</v>
      </c>
    </row>
    <row r="778" spans="1:13">
      <c r="A778" s="7" t="s">
        <v>859</v>
      </c>
      <c r="B778" s="7" t="s">
        <v>1655</v>
      </c>
      <c r="C778" s="7" t="s">
        <v>859</v>
      </c>
      <c r="D778" s="7" t="s">
        <v>1656</v>
      </c>
      <c r="E778" s="7">
        <v>471</v>
      </c>
      <c r="F778" s="8" t="s">
        <v>464</v>
      </c>
      <c r="G778" s="7" t="s">
        <v>1106</v>
      </c>
      <c r="H778" s="9" t="s">
        <v>1392</v>
      </c>
      <c r="I778" s="9" t="s">
        <v>1392</v>
      </c>
      <c r="J778" s="6" t="s">
        <v>1392</v>
      </c>
      <c r="K778" s="6" t="s">
        <v>1392</v>
      </c>
      <c r="L778" s="6" t="s">
        <v>1392</v>
      </c>
      <c r="M778" s="6" t="s">
        <v>1392</v>
      </c>
    </row>
    <row r="779" spans="1:13">
      <c r="A779" s="7" t="s">
        <v>1135</v>
      </c>
      <c r="B779" s="7" t="s">
        <v>1491</v>
      </c>
      <c r="C779" s="7" t="s">
        <v>1135</v>
      </c>
      <c r="D779" s="7" t="s">
        <v>1656</v>
      </c>
      <c r="E779" s="7">
        <v>859</v>
      </c>
      <c r="F779" s="8" t="s">
        <v>1392</v>
      </c>
      <c r="G779" s="7" t="s">
        <v>1392</v>
      </c>
      <c r="H779" s="9" t="s">
        <v>1392</v>
      </c>
      <c r="I779" s="9" t="s">
        <v>1392</v>
      </c>
      <c r="J779" s="6" t="s">
        <v>1392</v>
      </c>
      <c r="K779" s="6" t="s">
        <v>1392</v>
      </c>
      <c r="L779" s="6" t="s">
        <v>1392</v>
      </c>
      <c r="M779" s="6" t="s">
        <v>1392</v>
      </c>
    </row>
    <row r="780" spans="1:13">
      <c r="A780" s="7" t="s">
        <v>860</v>
      </c>
      <c r="B780" s="7" t="s">
        <v>1657</v>
      </c>
      <c r="C780" s="7" t="s">
        <v>860</v>
      </c>
      <c r="D780" s="7" t="s">
        <v>1656</v>
      </c>
      <c r="E780" s="7">
        <v>24</v>
      </c>
      <c r="F780" s="8" t="s">
        <v>346</v>
      </c>
      <c r="G780" s="7" t="s">
        <v>1062</v>
      </c>
      <c r="H780" s="9" t="s">
        <v>1392</v>
      </c>
      <c r="I780" s="9" t="s">
        <v>1392</v>
      </c>
      <c r="J780" s="6" t="s">
        <v>1392</v>
      </c>
      <c r="K780" s="6" t="s">
        <v>1392</v>
      </c>
      <c r="L780" s="6" t="s">
        <v>1392</v>
      </c>
      <c r="M780" s="6" t="s">
        <v>1392</v>
      </c>
    </row>
    <row r="781" spans="1:13">
      <c r="A781" s="7" t="s">
        <v>200</v>
      </c>
      <c r="B781" s="10" t="s">
        <v>1491</v>
      </c>
      <c r="C781" s="7" t="s">
        <v>200</v>
      </c>
      <c r="D781" s="7" t="s">
        <v>1656</v>
      </c>
      <c r="E781" s="7">
        <v>1038</v>
      </c>
      <c r="F781" s="11" t="s">
        <v>201</v>
      </c>
      <c r="G781" s="7" t="s">
        <v>200</v>
      </c>
      <c r="H781" s="9" t="s">
        <v>1392</v>
      </c>
      <c r="I781" s="9" t="s">
        <v>1392</v>
      </c>
      <c r="J781" s="6" t="s">
        <v>1392</v>
      </c>
      <c r="K781" s="6" t="s">
        <v>1392</v>
      </c>
      <c r="L781" s="6" t="s">
        <v>1392</v>
      </c>
      <c r="M781" s="6" t="s">
        <v>1392</v>
      </c>
    </row>
    <row r="782" spans="1:13">
      <c r="A782" s="7" t="s">
        <v>98</v>
      </c>
      <c r="B782" s="7" t="s">
        <v>1491</v>
      </c>
      <c r="C782" s="7" t="s">
        <v>98</v>
      </c>
      <c r="D782" s="7" t="s">
        <v>1656</v>
      </c>
      <c r="E782" s="7">
        <v>958</v>
      </c>
      <c r="F782" s="8" t="s">
        <v>99</v>
      </c>
      <c r="G782" s="7" t="s">
        <v>98</v>
      </c>
      <c r="H782" s="9" t="s">
        <v>1392</v>
      </c>
      <c r="I782" s="9" t="s">
        <v>1392</v>
      </c>
      <c r="J782" s="6" t="s">
        <v>1392</v>
      </c>
      <c r="K782" s="6" t="s">
        <v>1392</v>
      </c>
      <c r="L782" s="6" t="s">
        <v>1392</v>
      </c>
      <c r="M782" s="6" t="s">
        <v>1392</v>
      </c>
    </row>
    <row r="783" spans="1:13">
      <c r="A783" s="7" t="s">
        <v>861</v>
      </c>
      <c r="B783" s="10" t="s">
        <v>1657</v>
      </c>
      <c r="C783" s="7" t="s">
        <v>861</v>
      </c>
      <c r="D783" s="7" t="s">
        <v>1656</v>
      </c>
      <c r="E783" s="7">
        <v>758</v>
      </c>
      <c r="F783" s="11" t="s">
        <v>340</v>
      </c>
      <c r="G783" s="7" t="s">
        <v>1059</v>
      </c>
      <c r="H783" s="9" t="s">
        <v>1392</v>
      </c>
      <c r="I783" s="9" t="s">
        <v>1392</v>
      </c>
      <c r="J783" s="6" t="s">
        <v>1392</v>
      </c>
      <c r="K783" s="6" t="s">
        <v>1392</v>
      </c>
      <c r="L783" s="6" t="s">
        <v>1392</v>
      </c>
      <c r="M783" s="6" t="s">
        <v>1392</v>
      </c>
    </row>
    <row r="784" spans="1:13">
      <c r="A784" s="7" t="s">
        <v>862</v>
      </c>
      <c r="B784" s="10" t="s">
        <v>1655</v>
      </c>
      <c r="C784" s="7" t="s">
        <v>862</v>
      </c>
      <c r="D784" s="7" t="s">
        <v>1656</v>
      </c>
      <c r="E784" s="7">
        <v>322</v>
      </c>
      <c r="F784" s="11" t="s">
        <v>410</v>
      </c>
      <c r="G784" s="7" t="s">
        <v>1090</v>
      </c>
      <c r="H784" s="9" t="s">
        <v>1392</v>
      </c>
      <c r="I784" s="9" t="s">
        <v>1392</v>
      </c>
      <c r="J784" s="6" t="s">
        <v>1392</v>
      </c>
      <c r="K784" s="6" t="s">
        <v>1392</v>
      </c>
      <c r="L784" s="6" t="s">
        <v>1392</v>
      </c>
      <c r="M784" s="6" t="s">
        <v>1392</v>
      </c>
    </row>
    <row r="785" spans="1:13">
      <c r="A785" s="7" t="s">
        <v>863</v>
      </c>
      <c r="B785" s="7" t="s">
        <v>1655</v>
      </c>
      <c r="C785" s="7" t="s">
        <v>863</v>
      </c>
      <c r="D785" s="7" t="s">
        <v>1656</v>
      </c>
      <c r="E785" s="7">
        <v>531</v>
      </c>
      <c r="F785" s="8" t="s">
        <v>491</v>
      </c>
      <c r="G785" s="7" t="s">
        <v>1114</v>
      </c>
      <c r="H785" s="9" t="s">
        <v>1392</v>
      </c>
      <c r="I785" s="9" t="s">
        <v>1392</v>
      </c>
      <c r="J785" s="6" t="s">
        <v>1392</v>
      </c>
      <c r="K785" s="6" t="s">
        <v>1392</v>
      </c>
      <c r="L785" s="6" t="s">
        <v>1392</v>
      </c>
      <c r="M785" s="6" t="s">
        <v>1392</v>
      </c>
    </row>
    <row r="786" spans="1:13">
      <c r="A786" s="7" t="s">
        <v>864</v>
      </c>
      <c r="B786" s="10" t="s">
        <v>1657</v>
      </c>
      <c r="C786" s="7" t="s">
        <v>864</v>
      </c>
      <c r="D786" s="7" t="s">
        <v>1656</v>
      </c>
      <c r="E786" s="7">
        <v>4</v>
      </c>
      <c r="F786" s="11" t="s">
        <v>340</v>
      </c>
      <c r="G786" s="7" t="s">
        <v>1059</v>
      </c>
      <c r="H786" s="9" t="s">
        <v>1392</v>
      </c>
      <c r="I786" s="9" t="s">
        <v>1392</v>
      </c>
      <c r="J786" s="6" t="s">
        <v>1392</v>
      </c>
      <c r="K786" s="6" t="s">
        <v>1392</v>
      </c>
      <c r="L786" s="6" t="s">
        <v>1392</v>
      </c>
      <c r="M786" s="6" t="s">
        <v>1392</v>
      </c>
    </row>
    <row r="787" spans="1:13">
      <c r="A787" s="7" t="s">
        <v>502</v>
      </c>
      <c r="B787" s="7" t="s">
        <v>1658</v>
      </c>
      <c r="C787" s="7" t="s">
        <v>502</v>
      </c>
      <c r="D787" s="7" t="s">
        <v>1656</v>
      </c>
      <c r="E787" s="7">
        <v>558</v>
      </c>
      <c r="F787" s="8" t="s">
        <v>500</v>
      </c>
      <c r="G787" s="7" t="s">
        <v>1116</v>
      </c>
      <c r="H787" s="9" t="s">
        <v>1392</v>
      </c>
      <c r="I787" s="9" t="s">
        <v>1392</v>
      </c>
      <c r="J787" s="6" t="s">
        <v>1392</v>
      </c>
      <c r="K787" s="6" t="s">
        <v>1392</v>
      </c>
      <c r="L787" s="6" t="s">
        <v>1392</v>
      </c>
      <c r="M787" s="6" t="s">
        <v>1392</v>
      </c>
    </row>
    <row r="788" spans="1:13">
      <c r="A788" s="7" t="s">
        <v>560</v>
      </c>
      <c r="B788" s="7" t="s">
        <v>1658</v>
      </c>
      <c r="C788" s="7" t="s">
        <v>560</v>
      </c>
      <c r="D788" s="7" t="s">
        <v>1656</v>
      </c>
      <c r="E788" s="7">
        <v>707</v>
      </c>
      <c r="F788" s="8" t="s">
        <v>557</v>
      </c>
      <c r="G788" s="7" t="s">
        <v>1132</v>
      </c>
      <c r="H788" s="9" t="s">
        <v>1392</v>
      </c>
      <c r="I788" s="9" t="s">
        <v>1392</v>
      </c>
      <c r="J788" s="6" t="s">
        <v>1392</v>
      </c>
      <c r="K788" s="6" t="s">
        <v>1392</v>
      </c>
      <c r="L788" s="6" t="s">
        <v>1392</v>
      </c>
      <c r="M788" s="6" t="s">
        <v>1392</v>
      </c>
    </row>
    <row r="789" spans="1:13">
      <c r="A789" s="7" t="s">
        <v>865</v>
      </c>
      <c r="B789" s="7" t="s">
        <v>1657</v>
      </c>
      <c r="C789" s="7" t="s">
        <v>865</v>
      </c>
      <c r="D789" s="7" t="s">
        <v>1656</v>
      </c>
      <c r="E789" s="7">
        <v>122</v>
      </c>
      <c r="F789" s="8" t="s">
        <v>364</v>
      </c>
      <c r="G789" s="7" t="s">
        <v>1072</v>
      </c>
      <c r="H789" s="9" t="s">
        <v>1392</v>
      </c>
      <c r="I789" s="9" t="s">
        <v>1392</v>
      </c>
      <c r="J789" s="6" t="s">
        <v>1392</v>
      </c>
      <c r="K789" s="6" t="s">
        <v>1392</v>
      </c>
      <c r="L789" s="6" t="s">
        <v>1392</v>
      </c>
      <c r="M789" s="6" t="s">
        <v>1392</v>
      </c>
    </row>
    <row r="790" spans="1:13">
      <c r="A790" s="6" t="s">
        <v>46</v>
      </c>
      <c r="B790" s="10" t="s">
        <v>1491</v>
      </c>
      <c r="C790" s="6" t="s">
        <v>46</v>
      </c>
      <c r="D790" s="7" t="s">
        <v>1656</v>
      </c>
      <c r="E790" s="7">
        <v>913</v>
      </c>
      <c r="F790" s="8" t="s">
        <v>47</v>
      </c>
      <c r="G790" s="7" t="s">
        <v>46</v>
      </c>
      <c r="H790" s="9" t="s">
        <v>1392</v>
      </c>
      <c r="I790" s="9" t="s">
        <v>1392</v>
      </c>
      <c r="J790" s="6" t="s">
        <v>1392</v>
      </c>
      <c r="K790" s="6" t="s">
        <v>1392</v>
      </c>
      <c r="L790" s="6" t="s">
        <v>1392</v>
      </c>
      <c r="M790" s="6" t="s">
        <v>1392</v>
      </c>
    </row>
    <row r="791" spans="1:13">
      <c r="A791" s="7" t="s">
        <v>445</v>
      </c>
      <c r="B791" s="7" t="s">
        <v>1658</v>
      </c>
      <c r="C791" s="7" t="s">
        <v>445</v>
      </c>
      <c r="D791" s="7" t="s">
        <v>1656</v>
      </c>
      <c r="E791" s="7">
        <v>428</v>
      </c>
      <c r="F791" s="8" t="s">
        <v>441</v>
      </c>
      <c r="G791" s="7" t="s">
        <v>1102</v>
      </c>
      <c r="H791" s="9" t="s">
        <v>1392</v>
      </c>
      <c r="I791" s="9" t="s">
        <v>1392</v>
      </c>
      <c r="J791" s="6" t="s">
        <v>1392</v>
      </c>
      <c r="K791" s="6" t="s">
        <v>1392</v>
      </c>
      <c r="L791" s="6" t="s">
        <v>1392</v>
      </c>
      <c r="M791" s="6" t="s">
        <v>1392</v>
      </c>
    </row>
    <row r="792" spans="1:13">
      <c r="A792" s="7" t="s">
        <v>866</v>
      </c>
      <c r="B792" s="7" t="s">
        <v>1655</v>
      </c>
      <c r="C792" s="7" t="s">
        <v>866</v>
      </c>
      <c r="D792" s="7" t="s">
        <v>1656</v>
      </c>
      <c r="E792" s="7">
        <v>325</v>
      </c>
      <c r="F792" s="8" t="s">
        <v>410</v>
      </c>
      <c r="G792" s="7" t="s">
        <v>1090</v>
      </c>
      <c r="H792" s="9" t="s">
        <v>1392</v>
      </c>
      <c r="I792" s="9" t="s">
        <v>1392</v>
      </c>
      <c r="J792" s="6" t="s">
        <v>1392</v>
      </c>
      <c r="K792" s="6" t="s">
        <v>1392</v>
      </c>
      <c r="L792" s="6" t="s">
        <v>1392</v>
      </c>
      <c r="M792" s="6" t="s">
        <v>1392</v>
      </c>
    </row>
    <row r="793" spans="1:13">
      <c r="A793" s="7" t="s">
        <v>867</v>
      </c>
      <c r="B793" s="10" t="s">
        <v>1655</v>
      </c>
      <c r="C793" s="7" t="s">
        <v>867</v>
      </c>
      <c r="D793" s="7" t="s">
        <v>1656</v>
      </c>
      <c r="E793" s="7">
        <v>341</v>
      </c>
      <c r="F793" s="11" t="s">
        <v>413</v>
      </c>
      <c r="G793" s="7" t="s">
        <v>1091</v>
      </c>
      <c r="H793" s="9" t="s">
        <v>1392</v>
      </c>
      <c r="I793" s="9" t="s">
        <v>1392</v>
      </c>
      <c r="J793" s="6" t="s">
        <v>1392</v>
      </c>
      <c r="K793" s="6" t="s">
        <v>1392</v>
      </c>
      <c r="L793" s="6" t="s">
        <v>1392</v>
      </c>
      <c r="M793" s="6" t="s">
        <v>1392</v>
      </c>
    </row>
    <row r="794" spans="1:13">
      <c r="A794" s="7" t="s">
        <v>868</v>
      </c>
      <c r="B794" s="7" t="s">
        <v>1655</v>
      </c>
      <c r="C794" s="7" t="s">
        <v>868</v>
      </c>
      <c r="D794" s="7" t="s">
        <v>1656</v>
      </c>
      <c r="E794" s="7">
        <v>571</v>
      </c>
      <c r="F794" s="8" t="s">
        <v>500</v>
      </c>
      <c r="G794" s="7" t="s">
        <v>1116</v>
      </c>
      <c r="H794" s="9" t="s">
        <v>1392</v>
      </c>
      <c r="I794" s="9" t="s">
        <v>1392</v>
      </c>
      <c r="J794" s="6" t="s">
        <v>1392</v>
      </c>
      <c r="K794" s="6" t="s">
        <v>1392</v>
      </c>
      <c r="L794" s="6" t="s">
        <v>1392</v>
      </c>
      <c r="M794" s="6" t="s">
        <v>1392</v>
      </c>
    </row>
    <row r="795" spans="1:13">
      <c r="A795" s="7" t="s">
        <v>869</v>
      </c>
      <c r="B795" s="10" t="s">
        <v>1655</v>
      </c>
      <c r="C795" s="7" t="s">
        <v>869</v>
      </c>
      <c r="D795" s="7" t="s">
        <v>1656</v>
      </c>
      <c r="E795" s="7">
        <v>605</v>
      </c>
      <c r="F795" s="11" t="s">
        <v>515</v>
      </c>
      <c r="G795" s="7" t="s">
        <v>1121</v>
      </c>
      <c r="H795" s="9" t="s">
        <v>1392</v>
      </c>
      <c r="I795" s="9" t="s">
        <v>1392</v>
      </c>
      <c r="J795" s="6" t="s">
        <v>1392</v>
      </c>
      <c r="K795" s="6" t="s">
        <v>1392</v>
      </c>
      <c r="L795" s="6" t="s">
        <v>1392</v>
      </c>
      <c r="M795" s="6" t="s">
        <v>1392</v>
      </c>
    </row>
    <row r="796" spans="1:13">
      <c r="A796" s="7" t="s">
        <v>870</v>
      </c>
      <c r="B796" s="7" t="s">
        <v>1655</v>
      </c>
      <c r="C796" s="7" t="s">
        <v>870</v>
      </c>
      <c r="D796" s="7" t="s">
        <v>1656</v>
      </c>
      <c r="E796" s="7">
        <v>711</v>
      </c>
      <c r="F796" s="8" t="s">
        <v>557</v>
      </c>
      <c r="G796" s="7" t="s">
        <v>1132</v>
      </c>
      <c r="H796" s="9" t="s">
        <v>1392</v>
      </c>
      <c r="I796" s="9" t="s">
        <v>1392</v>
      </c>
      <c r="J796" s="6" t="s">
        <v>1392</v>
      </c>
      <c r="K796" s="6" t="s">
        <v>1392</v>
      </c>
      <c r="L796" s="6" t="s">
        <v>1392</v>
      </c>
      <c r="M796" s="6" t="s">
        <v>1392</v>
      </c>
    </row>
    <row r="797" spans="1:13">
      <c r="A797" s="7" t="s">
        <v>871</v>
      </c>
      <c r="B797" s="7" t="s">
        <v>1655</v>
      </c>
      <c r="C797" s="7" t="s">
        <v>871</v>
      </c>
      <c r="D797" s="7" t="s">
        <v>1656</v>
      </c>
      <c r="E797" s="7">
        <v>68</v>
      </c>
      <c r="F797" s="8" t="s">
        <v>356</v>
      </c>
      <c r="G797" s="7" t="s">
        <v>1069</v>
      </c>
      <c r="H797" s="9" t="s">
        <v>358</v>
      </c>
      <c r="I797" s="9" t="s">
        <v>1392</v>
      </c>
      <c r="J797" s="6" t="s">
        <v>358</v>
      </c>
      <c r="K797" s="6" t="s">
        <v>1392</v>
      </c>
      <c r="L797" s="6" t="s">
        <v>1392</v>
      </c>
      <c r="M797" s="6" t="s">
        <v>1392</v>
      </c>
    </row>
    <row r="798" spans="1:13">
      <c r="A798" s="7" t="s">
        <v>479</v>
      </c>
      <c r="B798" s="7" t="s">
        <v>1658</v>
      </c>
      <c r="C798" s="7" t="s">
        <v>479</v>
      </c>
      <c r="D798" s="7" t="s">
        <v>1656</v>
      </c>
      <c r="E798" s="7">
        <v>496</v>
      </c>
      <c r="F798" s="8" t="s">
        <v>472</v>
      </c>
      <c r="G798" s="7" t="s">
        <v>1108</v>
      </c>
      <c r="H798" s="9" t="s">
        <v>1392</v>
      </c>
      <c r="I798" s="9" t="s">
        <v>1392</v>
      </c>
      <c r="J798" s="6" t="s">
        <v>1392</v>
      </c>
      <c r="K798" s="6" t="s">
        <v>1392</v>
      </c>
      <c r="L798" s="6" t="s">
        <v>1392</v>
      </c>
      <c r="M798" s="6" t="s">
        <v>1392</v>
      </c>
    </row>
    <row r="799" spans="1:13">
      <c r="A799" s="7" t="s">
        <v>872</v>
      </c>
      <c r="B799" s="7" t="s">
        <v>1657</v>
      </c>
      <c r="C799" s="7" t="s">
        <v>872</v>
      </c>
      <c r="D799" s="7" t="s">
        <v>1656</v>
      </c>
      <c r="E799" s="7">
        <v>306</v>
      </c>
      <c r="F799" s="8" t="s">
        <v>410</v>
      </c>
      <c r="G799" s="7" t="s">
        <v>1090</v>
      </c>
      <c r="H799" s="9" t="s">
        <v>1392</v>
      </c>
      <c r="I799" s="9" t="s">
        <v>1392</v>
      </c>
      <c r="J799" s="6" t="s">
        <v>1392</v>
      </c>
      <c r="K799" s="6" t="s">
        <v>1392</v>
      </c>
      <c r="L799" s="6" t="s">
        <v>1392</v>
      </c>
      <c r="M799" s="6" t="s">
        <v>1392</v>
      </c>
    </row>
    <row r="800" spans="1:13">
      <c r="A800" s="7" t="s">
        <v>873</v>
      </c>
      <c r="B800" s="7" t="s">
        <v>1655</v>
      </c>
      <c r="C800" s="7" t="s">
        <v>873</v>
      </c>
      <c r="D800" s="7" t="s">
        <v>1656</v>
      </c>
      <c r="E800" s="7">
        <v>710</v>
      </c>
      <c r="F800" s="8" t="s">
        <v>557</v>
      </c>
      <c r="G800" s="7" t="s">
        <v>1132</v>
      </c>
      <c r="H800" s="9" t="s">
        <v>1392</v>
      </c>
      <c r="I800" s="9" t="s">
        <v>1392</v>
      </c>
      <c r="J800" s="6" t="s">
        <v>1392</v>
      </c>
      <c r="K800" s="6" t="s">
        <v>1556</v>
      </c>
      <c r="L800" s="6" t="s">
        <v>1566</v>
      </c>
      <c r="M800" s="6" t="s">
        <v>1567</v>
      </c>
    </row>
    <row r="801" spans="1:13">
      <c r="A801" s="7" t="s">
        <v>401</v>
      </c>
      <c r="B801" s="10" t="s">
        <v>1658</v>
      </c>
      <c r="C801" s="7" t="s">
        <v>401</v>
      </c>
      <c r="D801" s="7" t="s">
        <v>1656</v>
      </c>
      <c r="E801" s="7">
        <v>229</v>
      </c>
      <c r="F801" s="11" t="s">
        <v>400</v>
      </c>
      <c r="G801" s="7" t="s">
        <v>1084</v>
      </c>
      <c r="H801" s="9" t="s">
        <v>1392</v>
      </c>
      <c r="I801" s="9" t="s">
        <v>1392</v>
      </c>
      <c r="J801" s="6" t="s">
        <v>1392</v>
      </c>
      <c r="K801" s="6" t="s">
        <v>1392</v>
      </c>
      <c r="L801" s="6" t="s">
        <v>1392</v>
      </c>
      <c r="M801" s="6" t="s">
        <v>1392</v>
      </c>
    </row>
    <row r="802" spans="1:13">
      <c r="A802" s="7" t="s">
        <v>874</v>
      </c>
      <c r="B802" s="7" t="s">
        <v>1657</v>
      </c>
      <c r="C802" s="7" t="s">
        <v>874</v>
      </c>
      <c r="D802" s="7" t="s">
        <v>1656</v>
      </c>
      <c r="E802" s="7">
        <v>32</v>
      </c>
      <c r="F802" s="8" t="s">
        <v>346</v>
      </c>
      <c r="G802" s="7" t="s">
        <v>1062</v>
      </c>
      <c r="H802" s="9" t="s">
        <v>1392</v>
      </c>
      <c r="I802" s="9" t="s">
        <v>1392</v>
      </c>
      <c r="J802" s="6" t="s">
        <v>1392</v>
      </c>
      <c r="K802" s="6" t="s">
        <v>1392</v>
      </c>
      <c r="L802" s="6" t="s">
        <v>1392</v>
      </c>
      <c r="M802" s="6" t="s">
        <v>1392</v>
      </c>
    </row>
    <row r="803" spans="1:13">
      <c r="A803" s="7" t="s">
        <v>206</v>
      </c>
      <c r="B803" s="7" t="s">
        <v>1491</v>
      </c>
      <c r="C803" s="7" t="s">
        <v>206</v>
      </c>
      <c r="D803" s="7" t="s">
        <v>1656</v>
      </c>
      <c r="E803" s="7">
        <v>1042</v>
      </c>
      <c r="F803" s="8" t="s">
        <v>207</v>
      </c>
      <c r="G803" s="7" t="s">
        <v>206</v>
      </c>
      <c r="H803" s="9" t="s">
        <v>1392</v>
      </c>
      <c r="I803" s="9" t="s">
        <v>1392</v>
      </c>
      <c r="J803" s="6" t="s">
        <v>1392</v>
      </c>
      <c r="K803" s="6" t="s">
        <v>1392</v>
      </c>
      <c r="L803" s="6" t="s">
        <v>1392</v>
      </c>
      <c r="M803" s="6" t="s">
        <v>1392</v>
      </c>
    </row>
    <row r="804" spans="1:13">
      <c r="A804" s="7" t="s">
        <v>875</v>
      </c>
      <c r="B804" s="7" t="s">
        <v>1655</v>
      </c>
      <c r="C804" s="7" t="s">
        <v>875</v>
      </c>
      <c r="D804" s="7" t="s">
        <v>1656</v>
      </c>
      <c r="E804" s="7">
        <v>7</v>
      </c>
      <c r="F804" s="8" t="s">
        <v>341</v>
      </c>
      <c r="G804" s="7" t="s">
        <v>1060</v>
      </c>
      <c r="H804" s="9" t="s">
        <v>1392</v>
      </c>
      <c r="I804" s="9" t="s">
        <v>1392</v>
      </c>
      <c r="J804" s="6" t="s">
        <v>1392</v>
      </c>
      <c r="K804" s="6" t="s">
        <v>1392</v>
      </c>
      <c r="L804" s="6" t="s">
        <v>1392</v>
      </c>
      <c r="M804" s="6" t="s">
        <v>1392</v>
      </c>
    </row>
    <row r="805" spans="1:13">
      <c r="A805" s="7" t="s">
        <v>877</v>
      </c>
      <c r="B805" s="7" t="s">
        <v>1657</v>
      </c>
      <c r="C805" s="7" t="s">
        <v>877</v>
      </c>
      <c r="D805" s="7" t="s">
        <v>1656</v>
      </c>
      <c r="E805" s="7">
        <v>320</v>
      </c>
      <c r="F805" s="8" t="s">
        <v>410</v>
      </c>
      <c r="G805" s="7" t="s">
        <v>1090</v>
      </c>
      <c r="H805" s="9" t="s">
        <v>1392</v>
      </c>
      <c r="I805" s="9" t="s">
        <v>1392</v>
      </c>
      <c r="J805" s="6" t="s">
        <v>1392</v>
      </c>
      <c r="K805" s="6" t="s">
        <v>1392</v>
      </c>
      <c r="L805" s="6" t="s">
        <v>1392</v>
      </c>
      <c r="M805" s="6" t="s">
        <v>1392</v>
      </c>
    </row>
    <row r="806" spans="1:13">
      <c r="A806" s="7" t="s">
        <v>878</v>
      </c>
      <c r="B806" s="7" t="s">
        <v>1655</v>
      </c>
      <c r="C806" s="7" t="s">
        <v>878</v>
      </c>
      <c r="D806" s="7" t="s">
        <v>1656</v>
      </c>
      <c r="E806" s="7">
        <v>225</v>
      </c>
      <c r="F806" s="8" t="s">
        <v>400</v>
      </c>
      <c r="G806" s="7" t="s">
        <v>1084</v>
      </c>
      <c r="H806" s="9" t="s">
        <v>1392</v>
      </c>
      <c r="I806" s="9" t="s">
        <v>1392</v>
      </c>
      <c r="J806" s="6" t="s">
        <v>1392</v>
      </c>
      <c r="K806" s="6" t="s">
        <v>1392</v>
      </c>
      <c r="L806" s="6" t="s">
        <v>1392</v>
      </c>
      <c r="M806" s="6" t="s">
        <v>1392</v>
      </c>
    </row>
    <row r="807" spans="1:13">
      <c r="A807" s="7" t="s">
        <v>879</v>
      </c>
      <c r="B807" s="7" t="s">
        <v>1657</v>
      </c>
      <c r="C807" s="7" t="s">
        <v>879</v>
      </c>
      <c r="D807" s="7" t="s">
        <v>1656</v>
      </c>
      <c r="E807" s="7">
        <v>15</v>
      </c>
      <c r="F807" s="8" t="s">
        <v>346</v>
      </c>
      <c r="G807" s="7" t="s">
        <v>1062</v>
      </c>
      <c r="H807" s="9" t="s">
        <v>1392</v>
      </c>
      <c r="I807" s="9" t="s">
        <v>1392</v>
      </c>
      <c r="J807" s="6" t="s">
        <v>1392</v>
      </c>
      <c r="K807" s="6" t="s">
        <v>1392</v>
      </c>
      <c r="L807" s="6" t="s">
        <v>1392</v>
      </c>
      <c r="M807" s="6" t="s">
        <v>1392</v>
      </c>
    </row>
    <row r="808" spans="1:13">
      <c r="A808" s="7" t="s">
        <v>1128</v>
      </c>
      <c r="B808" s="7" t="s">
        <v>1491</v>
      </c>
      <c r="C808" s="7" t="s">
        <v>1128</v>
      </c>
      <c r="D808" s="7" t="s">
        <v>1656</v>
      </c>
      <c r="E808" s="7">
        <v>1081</v>
      </c>
      <c r="F808" s="8" t="s">
        <v>552</v>
      </c>
      <c r="G808" s="7" t="s">
        <v>1128</v>
      </c>
      <c r="H808" s="9" t="s">
        <v>1392</v>
      </c>
      <c r="I808" s="9" t="s">
        <v>1392</v>
      </c>
      <c r="J808" s="6" t="s">
        <v>1392</v>
      </c>
      <c r="K808" s="6" t="s">
        <v>1392</v>
      </c>
      <c r="L808" s="6" t="s">
        <v>1392</v>
      </c>
      <c r="M808" s="6" t="s">
        <v>1392</v>
      </c>
    </row>
    <row r="809" spans="1:13">
      <c r="A809" s="7" t="s">
        <v>880</v>
      </c>
      <c r="B809" s="7" t="s">
        <v>1657</v>
      </c>
      <c r="C809" s="7" t="s">
        <v>880</v>
      </c>
      <c r="D809" s="7" t="s">
        <v>1656</v>
      </c>
      <c r="E809" s="7">
        <v>415</v>
      </c>
      <c r="F809" s="8" t="s">
        <v>438</v>
      </c>
      <c r="G809" s="7" t="s">
        <v>1099</v>
      </c>
      <c r="H809" s="9" t="s">
        <v>1392</v>
      </c>
      <c r="I809" s="9" t="s">
        <v>1392</v>
      </c>
      <c r="J809" s="6" t="s">
        <v>1392</v>
      </c>
      <c r="K809" s="6" t="s">
        <v>1392</v>
      </c>
      <c r="L809" s="6" t="s">
        <v>1392</v>
      </c>
      <c r="M809" s="6" t="s">
        <v>1392</v>
      </c>
    </row>
    <row r="810" spans="1:13">
      <c r="A810" s="7" t="s">
        <v>122</v>
      </c>
      <c r="B810" s="10" t="s">
        <v>1491</v>
      </c>
      <c r="C810" s="7" t="s">
        <v>122</v>
      </c>
      <c r="D810" s="7" t="s">
        <v>1656</v>
      </c>
      <c r="E810" s="7">
        <v>981</v>
      </c>
      <c r="F810" s="11" t="s">
        <v>123</v>
      </c>
      <c r="G810" s="7" t="s">
        <v>122</v>
      </c>
      <c r="H810" s="9" t="s">
        <v>1392</v>
      </c>
      <c r="I810" s="9" t="s">
        <v>1392</v>
      </c>
      <c r="J810" s="6" t="s">
        <v>1392</v>
      </c>
      <c r="K810" s="6" t="s">
        <v>1392</v>
      </c>
      <c r="L810" s="6" t="s">
        <v>1392</v>
      </c>
      <c r="M810" s="6" t="s">
        <v>1392</v>
      </c>
    </row>
    <row r="811" spans="1:13">
      <c r="A811" s="7" t="s">
        <v>1099</v>
      </c>
      <c r="B811" s="10" t="s">
        <v>1491</v>
      </c>
      <c r="C811" s="7" t="s">
        <v>1099</v>
      </c>
      <c r="D811" s="7" t="s">
        <v>1656</v>
      </c>
      <c r="E811" s="7">
        <v>982</v>
      </c>
      <c r="F811" s="11" t="s">
        <v>438</v>
      </c>
      <c r="G811" s="7" t="s">
        <v>1099</v>
      </c>
      <c r="H811" s="9" t="s">
        <v>1392</v>
      </c>
      <c r="I811" s="9" t="s">
        <v>1392</v>
      </c>
      <c r="J811" s="6" t="s">
        <v>1392</v>
      </c>
      <c r="K811" s="6" t="s">
        <v>1392</v>
      </c>
      <c r="L811" s="6" t="s">
        <v>1392</v>
      </c>
      <c r="M811" s="6" t="s">
        <v>1392</v>
      </c>
    </row>
    <row r="812" spans="1:13">
      <c r="A812" s="7" t="s">
        <v>881</v>
      </c>
      <c r="B812" s="7" t="s">
        <v>1655</v>
      </c>
      <c r="C812" s="7" t="s">
        <v>881</v>
      </c>
      <c r="D812" s="7" t="s">
        <v>1656</v>
      </c>
      <c r="E812" s="7">
        <v>148</v>
      </c>
      <c r="F812" s="8" t="s">
        <v>372</v>
      </c>
      <c r="G812" s="7" t="s">
        <v>1073</v>
      </c>
      <c r="H812" s="9" t="s">
        <v>360</v>
      </c>
      <c r="I812" s="9" t="s">
        <v>1392</v>
      </c>
      <c r="J812" s="6" t="s">
        <v>360</v>
      </c>
      <c r="K812" s="6" t="s">
        <v>1392</v>
      </c>
      <c r="L812" s="6" t="s">
        <v>1392</v>
      </c>
      <c r="M812" s="6" t="s">
        <v>1392</v>
      </c>
    </row>
    <row r="813" spans="1:13">
      <c r="A813" s="7" t="s">
        <v>498</v>
      </c>
      <c r="B813" s="7" t="s">
        <v>1658</v>
      </c>
      <c r="C813" s="7" t="s">
        <v>498</v>
      </c>
      <c r="D813" s="7" t="s">
        <v>1656</v>
      </c>
      <c r="E813" s="7">
        <v>551</v>
      </c>
      <c r="F813" s="8" t="s">
        <v>491</v>
      </c>
      <c r="G813" s="7" t="s">
        <v>1114</v>
      </c>
      <c r="H813" s="9" t="s">
        <v>1392</v>
      </c>
      <c r="I813" s="9" t="s">
        <v>1392</v>
      </c>
      <c r="J813" s="6" t="s">
        <v>1392</v>
      </c>
      <c r="K813" s="6" t="s">
        <v>1392</v>
      </c>
      <c r="L813" s="6" t="s">
        <v>1392</v>
      </c>
      <c r="M813" s="6" t="s">
        <v>1392</v>
      </c>
    </row>
    <row r="814" spans="1:13">
      <c r="A814" s="7" t="s">
        <v>114</v>
      </c>
      <c r="B814" s="7" t="s">
        <v>1491</v>
      </c>
      <c r="C814" s="7" t="s">
        <v>114</v>
      </c>
      <c r="D814" s="7" t="s">
        <v>1656</v>
      </c>
      <c r="E814" s="7">
        <v>976</v>
      </c>
      <c r="F814" s="8" t="s">
        <v>115</v>
      </c>
      <c r="G814" s="7" t="s">
        <v>114</v>
      </c>
      <c r="H814" s="9" t="s">
        <v>1392</v>
      </c>
      <c r="I814" s="9" t="s">
        <v>1392</v>
      </c>
      <c r="J814" s="6" t="s">
        <v>1392</v>
      </c>
      <c r="K814" s="6" t="s">
        <v>1392</v>
      </c>
      <c r="L814" s="6" t="s">
        <v>1392</v>
      </c>
      <c r="M814" s="6" t="s">
        <v>1392</v>
      </c>
    </row>
    <row r="815" spans="1:13">
      <c r="A815" s="7" t="s">
        <v>882</v>
      </c>
      <c r="B815" s="7" t="s">
        <v>1655</v>
      </c>
      <c r="C815" s="7" t="s">
        <v>882</v>
      </c>
      <c r="D815" s="7" t="s">
        <v>1656</v>
      </c>
      <c r="E815" s="7">
        <v>783</v>
      </c>
      <c r="F815" s="8" t="s">
        <v>553</v>
      </c>
      <c r="G815" s="7" t="s">
        <v>1129</v>
      </c>
      <c r="H815" s="9" t="s">
        <v>1392</v>
      </c>
      <c r="I815" s="9" t="s">
        <v>1236</v>
      </c>
      <c r="J815" s="6" t="s">
        <v>1236</v>
      </c>
      <c r="K815" s="6" t="s">
        <v>1392</v>
      </c>
      <c r="L815" s="6" t="s">
        <v>1392</v>
      </c>
      <c r="M815" s="6" t="s">
        <v>1392</v>
      </c>
    </row>
    <row r="816" spans="1:13">
      <c r="A816" s="7" t="s">
        <v>1093</v>
      </c>
      <c r="B816" s="7" t="s">
        <v>1491</v>
      </c>
      <c r="C816" s="7" t="s">
        <v>1093</v>
      </c>
      <c r="D816" s="7" t="s">
        <v>1656</v>
      </c>
      <c r="E816" s="7">
        <v>962</v>
      </c>
      <c r="F816" s="8" t="s">
        <v>416</v>
      </c>
      <c r="G816" s="7" t="s">
        <v>1093</v>
      </c>
      <c r="H816" s="9" t="s">
        <v>1392</v>
      </c>
      <c r="I816" s="9" t="s">
        <v>1392</v>
      </c>
      <c r="J816" s="6" t="s">
        <v>1392</v>
      </c>
      <c r="K816" s="6" t="s">
        <v>1392</v>
      </c>
      <c r="L816" s="6" t="s">
        <v>1392</v>
      </c>
      <c r="M816" s="6" t="s">
        <v>1392</v>
      </c>
    </row>
    <row r="817" spans="1:13">
      <c r="A817" s="7" t="s">
        <v>229</v>
      </c>
      <c r="B817" s="7" t="s">
        <v>1491</v>
      </c>
      <c r="C817" s="7" t="s">
        <v>229</v>
      </c>
      <c r="D817" s="7" t="s">
        <v>1656</v>
      </c>
      <c r="E817" s="7">
        <v>1059</v>
      </c>
      <c r="F817" s="8" t="s">
        <v>230</v>
      </c>
      <c r="G817" s="7" t="s">
        <v>229</v>
      </c>
      <c r="H817" s="9" t="s">
        <v>1392</v>
      </c>
      <c r="I817" s="9" t="s">
        <v>1392</v>
      </c>
      <c r="J817" s="6" t="s">
        <v>1392</v>
      </c>
      <c r="K817" s="6" t="s">
        <v>1392</v>
      </c>
      <c r="L817" s="6" t="s">
        <v>1392</v>
      </c>
      <c r="M817" s="6" t="s">
        <v>1392</v>
      </c>
    </row>
    <row r="818" spans="1:13">
      <c r="A818" s="7" t="s">
        <v>540</v>
      </c>
      <c r="B818" s="7" t="s">
        <v>1658</v>
      </c>
      <c r="C818" s="7" t="s">
        <v>540</v>
      </c>
      <c r="D818" s="7" t="s">
        <v>1656</v>
      </c>
      <c r="E818" s="7">
        <v>636</v>
      </c>
      <c r="F818" s="8" t="s">
        <v>539</v>
      </c>
      <c r="G818" s="7" t="s">
        <v>1125</v>
      </c>
      <c r="H818" s="9" t="s">
        <v>345</v>
      </c>
      <c r="I818" s="9" t="s">
        <v>1392</v>
      </c>
      <c r="J818" s="6" t="s">
        <v>345</v>
      </c>
      <c r="K818" s="6" t="s">
        <v>1392</v>
      </c>
      <c r="L818" s="6" t="s">
        <v>1392</v>
      </c>
      <c r="M818" s="6" t="s">
        <v>1392</v>
      </c>
    </row>
    <row r="819" spans="1:13">
      <c r="A819" s="7" t="s">
        <v>225</v>
      </c>
      <c r="B819" s="7" t="s">
        <v>1491</v>
      </c>
      <c r="C819" s="7" t="s">
        <v>225</v>
      </c>
      <c r="D819" s="7" t="s">
        <v>1656</v>
      </c>
      <c r="E819" s="7">
        <v>1057</v>
      </c>
      <c r="F819" s="8" t="s">
        <v>226</v>
      </c>
      <c r="G819" s="7" t="s">
        <v>225</v>
      </c>
      <c r="H819" s="9" t="s">
        <v>1392</v>
      </c>
      <c r="I819" s="9" t="s">
        <v>1392</v>
      </c>
      <c r="J819" s="6" t="s">
        <v>1392</v>
      </c>
      <c r="K819" s="6" t="s">
        <v>1392</v>
      </c>
      <c r="L819" s="6" t="s">
        <v>1392</v>
      </c>
      <c r="M819" s="6" t="s">
        <v>1392</v>
      </c>
    </row>
    <row r="820" spans="1:13">
      <c r="A820" s="7" t="s">
        <v>883</v>
      </c>
      <c r="B820" s="10" t="s">
        <v>1655</v>
      </c>
      <c r="C820" s="7" t="s">
        <v>883</v>
      </c>
      <c r="D820" s="7" t="s">
        <v>1656</v>
      </c>
      <c r="E820" s="7">
        <v>250</v>
      </c>
      <c r="F820" s="11" t="s">
        <v>403</v>
      </c>
      <c r="G820" s="7" t="s">
        <v>1085</v>
      </c>
      <c r="H820" s="9" t="s">
        <v>360</v>
      </c>
      <c r="I820" s="9" t="s">
        <v>1392</v>
      </c>
      <c r="J820" s="6" t="s">
        <v>1392</v>
      </c>
      <c r="K820" s="6" t="s">
        <v>1392</v>
      </c>
      <c r="L820" s="6" t="s">
        <v>1392</v>
      </c>
      <c r="M820" s="6" t="s">
        <v>1392</v>
      </c>
    </row>
    <row r="821" spans="1:13">
      <c r="A821" s="7" t="s">
        <v>884</v>
      </c>
      <c r="B821" s="7" t="s">
        <v>1655</v>
      </c>
      <c r="C821" s="7" t="s">
        <v>884</v>
      </c>
      <c r="D821" s="7" t="s">
        <v>1656</v>
      </c>
      <c r="E821" s="7">
        <v>457</v>
      </c>
      <c r="F821" s="8" t="s">
        <v>459</v>
      </c>
      <c r="G821" s="7" t="s">
        <v>1104</v>
      </c>
      <c r="H821" s="9" t="s">
        <v>1392</v>
      </c>
      <c r="I821" s="9" t="s">
        <v>1392</v>
      </c>
      <c r="J821" s="6" t="s">
        <v>1392</v>
      </c>
      <c r="K821" s="6" t="s">
        <v>1392</v>
      </c>
      <c r="L821" s="6" t="s">
        <v>1392</v>
      </c>
      <c r="M821" s="6" t="s">
        <v>1392</v>
      </c>
    </row>
    <row r="822" spans="1:13">
      <c r="A822" s="7" t="s">
        <v>885</v>
      </c>
      <c r="B822" s="7" t="s">
        <v>1655</v>
      </c>
      <c r="C822" s="7" t="s">
        <v>885</v>
      </c>
      <c r="D822" s="7" t="s">
        <v>1656</v>
      </c>
      <c r="E822" s="7">
        <v>173</v>
      </c>
      <c r="F822" s="8" t="s">
        <v>377</v>
      </c>
      <c r="G822" s="7" t="s">
        <v>1074</v>
      </c>
      <c r="H822" s="9" t="s">
        <v>344</v>
      </c>
      <c r="I822" s="9" t="s">
        <v>1392</v>
      </c>
      <c r="J822" s="6" t="s">
        <v>344</v>
      </c>
      <c r="K822" s="6" t="s">
        <v>1392</v>
      </c>
      <c r="L822" s="6" t="s">
        <v>1392</v>
      </c>
      <c r="M822" s="6" t="s">
        <v>1392</v>
      </c>
    </row>
    <row r="823" spans="1:13">
      <c r="A823" s="7" t="s">
        <v>1074</v>
      </c>
      <c r="B823" s="7" t="s">
        <v>1491</v>
      </c>
      <c r="C823" s="7" t="s">
        <v>1074</v>
      </c>
      <c r="D823" s="7" t="s">
        <v>1656</v>
      </c>
      <c r="E823" s="7">
        <v>922</v>
      </c>
      <c r="F823" s="8" t="s">
        <v>377</v>
      </c>
      <c r="G823" s="7" t="s">
        <v>1074</v>
      </c>
      <c r="H823" s="9" t="s">
        <v>1392</v>
      </c>
      <c r="I823" s="9" t="s">
        <v>1392</v>
      </c>
      <c r="J823" s="6" t="s">
        <v>1392</v>
      </c>
      <c r="K823" s="6" t="s">
        <v>1392</v>
      </c>
      <c r="L823" s="6" t="s">
        <v>1392</v>
      </c>
      <c r="M823" s="6" t="s">
        <v>1392</v>
      </c>
    </row>
    <row r="824" spans="1:13">
      <c r="A824" s="7" t="s">
        <v>886</v>
      </c>
      <c r="B824" s="7" t="s">
        <v>1657</v>
      </c>
      <c r="C824" s="7" t="s">
        <v>886</v>
      </c>
      <c r="D824" s="7" t="s">
        <v>1656</v>
      </c>
      <c r="E824" s="7">
        <v>751</v>
      </c>
      <c r="F824" s="8" t="s">
        <v>553</v>
      </c>
      <c r="G824" s="7" t="s">
        <v>1129</v>
      </c>
      <c r="H824" s="9" t="s">
        <v>1392</v>
      </c>
      <c r="I824" s="9" t="s">
        <v>1392</v>
      </c>
      <c r="J824" s="6" t="s">
        <v>1392</v>
      </c>
      <c r="K824" s="6" t="s">
        <v>1392</v>
      </c>
      <c r="L824" s="6" t="s">
        <v>1392</v>
      </c>
      <c r="M824" s="6" t="s">
        <v>1392</v>
      </c>
    </row>
    <row r="825" spans="1:13">
      <c r="A825" s="7" t="s">
        <v>887</v>
      </c>
      <c r="B825" s="7" t="s">
        <v>1655</v>
      </c>
      <c r="C825" s="7" t="s">
        <v>887</v>
      </c>
      <c r="D825" s="7" t="s">
        <v>1656</v>
      </c>
      <c r="E825" s="7">
        <v>403</v>
      </c>
      <c r="F825" s="8" t="s">
        <v>433</v>
      </c>
      <c r="G825" s="7" t="s">
        <v>1097</v>
      </c>
      <c r="H825" s="9" t="s">
        <v>1392</v>
      </c>
      <c r="I825" s="9" t="s">
        <v>1392</v>
      </c>
      <c r="J825" s="6" t="s">
        <v>1392</v>
      </c>
      <c r="K825" s="6" t="s">
        <v>1392</v>
      </c>
      <c r="L825" s="6" t="s">
        <v>1392</v>
      </c>
      <c r="M825" s="6" t="s">
        <v>1392</v>
      </c>
    </row>
    <row r="826" spans="1:13">
      <c r="A826" s="7" t="s">
        <v>888</v>
      </c>
      <c r="B826" s="10" t="s">
        <v>1657</v>
      </c>
      <c r="C826" s="7" t="s">
        <v>888</v>
      </c>
      <c r="D826" s="7" t="s">
        <v>1656</v>
      </c>
      <c r="E826" s="7">
        <v>288</v>
      </c>
      <c r="F826" s="11" t="s">
        <v>403</v>
      </c>
      <c r="G826" s="7" t="s">
        <v>1085</v>
      </c>
      <c r="H826" s="9" t="s">
        <v>1392</v>
      </c>
      <c r="I826" s="9" t="s">
        <v>1392</v>
      </c>
      <c r="J826" s="6" t="s">
        <v>1392</v>
      </c>
      <c r="K826" s="6" t="s">
        <v>1392</v>
      </c>
      <c r="L826" s="6" t="s">
        <v>1392</v>
      </c>
      <c r="M826" s="6" t="s">
        <v>1392</v>
      </c>
    </row>
    <row r="827" spans="1:13">
      <c r="A827" s="7" t="s">
        <v>1488</v>
      </c>
      <c r="B827" s="7" t="s">
        <v>1657</v>
      </c>
      <c r="C827" s="7" t="s">
        <v>1488</v>
      </c>
      <c r="D827" s="7" t="s">
        <v>1656</v>
      </c>
      <c r="E827" s="7">
        <v>283</v>
      </c>
      <c r="F827" s="8" t="s">
        <v>403</v>
      </c>
      <c r="G827" s="7" t="s">
        <v>1085</v>
      </c>
      <c r="H827" s="9" t="s">
        <v>1392</v>
      </c>
      <c r="I827" s="9" t="s">
        <v>1392</v>
      </c>
      <c r="J827" s="6" t="s">
        <v>1392</v>
      </c>
      <c r="K827" s="6" t="s">
        <v>1392</v>
      </c>
      <c r="L827" s="6" t="s">
        <v>1392</v>
      </c>
      <c r="M827" s="6" t="s">
        <v>1392</v>
      </c>
    </row>
    <row r="828" spans="1:13">
      <c r="A828" s="7" t="s">
        <v>1616</v>
      </c>
      <c r="B828" s="7" t="s">
        <v>1660</v>
      </c>
      <c r="C828" s="7" t="s">
        <v>1488</v>
      </c>
      <c r="D828" s="7" t="s">
        <v>1656</v>
      </c>
      <c r="E828" s="7">
        <v>283</v>
      </c>
      <c r="F828" s="8" t="s">
        <v>1392</v>
      </c>
      <c r="G828" s="7" t="s">
        <v>1392</v>
      </c>
      <c r="H828" s="9" t="s">
        <v>1392</v>
      </c>
      <c r="I828" s="9" t="s">
        <v>1392</v>
      </c>
      <c r="J828" s="6" t="s">
        <v>1392</v>
      </c>
      <c r="K828" s="6" t="s">
        <v>1392</v>
      </c>
      <c r="L828" s="6" t="s">
        <v>1392</v>
      </c>
      <c r="M828" s="6" t="s">
        <v>1392</v>
      </c>
    </row>
    <row r="829" spans="1:13">
      <c r="A829" s="7" t="s">
        <v>889</v>
      </c>
      <c r="B829" s="7" t="s">
        <v>1655</v>
      </c>
      <c r="C829" s="7" t="s">
        <v>889</v>
      </c>
      <c r="D829" s="7" t="s">
        <v>1656</v>
      </c>
      <c r="E829" s="7">
        <v>22</v>
      </c>
      <c r="F829" s="8" t="s">
        <v>346</v>
      </c>
      <c r="G829" s="7" t="s">
        <v>1062</v>
      </c>
      <c r="H829" s="9" t="s">
        <v>1392</v>
      </c>
      <c r="I829" s="9" t="s">
        <v>1392</v>
      </c>
      <c r="J829" s="6" t="s">
        <v>1392</v>
      </c>
      <c r="K829" s="6" t="s">
        <v>1392</v>
      </c>
      <c r="L829" s="6" t="s">
        <v>1392</v>
      </c>
      <c r="M829" s="6" t="s">
        <v>1392</v>
      </c>
    </row>
    <row r="830" spans="1:13">
      <c r="A830" s="7" t="s">
        <v>260</v>
      </c>
      <c r="B830" s="7" t="s">
        <v>1491</v>
      </c>
      <c r="C830" s="7" t="s">
        <v>260</v>
      </c>
      <c r="D830" s="7" t="s">
        <v>1656</v>
      </c>
      <c r="E830" s="7">
        <v>1085</v>
      </c>
      <c r="F830" s="8" t="s">
        <v>261</v>
      </c>
      <c r="G830" s="7" t="s">
        <v>260</v>
      </c>
      <c r="H830" s="9" t="s">
        <v>1392</v>
      </c>
      <c r="I830" s="9" t="s">
        <v>1392</v>
      </c>
      <c r="J830" s="6" t="s">
        <v>1392</v>
      </c>
      <c r="K830" s="6" t="s">
        <v>1392</v>
      </c>
      <c r="L830" s="6" t="s">
        <v>1392</v>
      </c>
      <c r="M830" s="6" t="s">
        <v>1392</v>
      </c>
    </row>
    <row r="831" spans="1:13">
      <c r="A831" s="7" t="s">
        <v>890</v>
      </c>
      <c r="B831" s="10" t="s">
        <v>1655</v>
      </c>
      <c r="C831" s="7" t="s">
        <v>890</v>
      </c>
      <c r="D831" s="7" t="s">
        <v>1656</v>
      </c>
      <c r="E831" s="7">
        <v>217</v>
      </c>
      <c r="F831" s="11" t="s">
        <v>393</v>
      </c>
      <c r="G831" s="7" t="s">
        <v>1079</v>
      </c>
      <c r="H831" s="9" t="s">
        <v>1392</v>
      </c>
      <c r="I831" s="9" t="s">
        <v>1392</v>
      </c>
      <c r="J831" s="6" t="s">
        <v>1392</v>
      </c>
      <c r="K831" s="6" t="s">
        <v>1556</v>
      </c>
      <c r="L831" s="6" t="s">
        <v>1557</v>
      </c>
      <c r="M831" s="6" t="s">
        <v>1555</v>
      </c>
    </row>
    <row r="832" spans="1:13">
      <c r="A832" s="7" t="s">
        <v>891</v>
      </c>
      <c r="B832" s="7" t="s">
        <v>1657</v>
      </c>
      <c r="C832" s="7" t="s">
        <v>891</v>
      </c>
      <c r="D832" s="7" t="s">
        <v>1656</v>
      </c>
      <c r="E832" s="7">
        <v>825</v>
      </c>
      <c r="F832" s="8" t="s">
        <v>421</v>
      </c>
      <c r="G832" s="7" t="s">
        <v>1094</v>
      </c>
      <c r="H832" s="9" t="s">
        <v>1392</v>
      </c>
      <c r="I832" s="9" t="s">
        <v>1392</v>
      </c>
      <c r="J832" s="6" t="s">
        <v>1392</v>
      </c>
      <c r="K832" s="6" t="s">
        <v>1392</v>
      </c>
      <c r="L832" s="6" t="s">
        <v>1392</v>
      </c>
      <c r="M832" s="6" t="s">
        <v>1392</v>
      </c>
    </row>
    <row r="833" spans="1:13">
      <c r="A833" s="7" t="s">
        <v>381</v>
      </c>
      <c r="B833" s="7" t="s">
        <v>1658</v>
      </c>
      <c r="C833" s="7" t="s">
        <v>381</v>
      </c>
      <c r="D833" s="7" t="s">
        <v>1656</v>
      </c>
      <c r="E833" s="7">
        <v>179</v>
      </c>
      <c r="F833" s="8" t="s">
        <v>377</v>
      </c>
      <c r="G833" s="7" t="s">
        <v>1074</v>
      </c>
      <c r="H833" s="9" t="s">
        <v>1392</v>
      </c>
      <c r="I833" s="9" t="s">
        <v>1392</v>
      </c>
      <c r="J833" s="6" t="s">
        <v>1392</v>
      </c>
      <c r="K833" s="6" t="s">
        <v>1392</v>
      </c>
      <c r="L833" s="6" t="s">
        <v>1392</v>
      </c>
      <c r="M833" s="6" t="s">
        <v>1392</v>
      </c>
    </row>
    <row r="834" spans="1:13">
      <c r="A834" s="7" t="s">
        <v>1638</v>
      </c>
      <c r="B834" s="7" t="s">
        <v>1660</v>
      </c>
      <c r="C834" s="7" t="s">
        <v>991</v>
      </c>
      <c r="D834" s="7" t="s">
        <v>1656</v>
      </c>
      <c r="E834" s="7">
        <v>733</v>
      </c>
      <c r="F834" s="8" t="s">
        <v>1392</v>
      </c>
      <c r="G834" s="7" t="s">
        <v>1392</v>
      </c>
      <c r="H834" s="9" t="s">
        <v>1392</v>
      </c>
      <c r="I834" s="9" t="s">
        <v>1392</v>
      </c>
      <c r="J834" s="6" t="s">
        <v>1392</v>
      </c>
      <c r="K834" s="6" t="s">
        <v>1392</v>
      </c>
      <c r="L834" s="6" t="s">
        <v>1392</v>
      </c>
      <c r="M834" s="6" t="s">
        <v>1392</v>
      </c>
    </row>
    <row r="835" spans="1:13">
      <c r="A835" s="7" t="s">
        <v>892</v>
      </c>
      <c r="B835" s="7" t="s">
        <v>1655</v>
      </c>
      <c r="C835" s="7" t="s">
        <v>892</v>
      </c>
      <c r="D835" s="7" t="s">
        <v>1656</v>
      </c>
      <c r="E835" s="7">
        <v>609</v>
      </c>
      <c r="F835" s="8" t="s">
        <v>515</v>
      </c>
      <c r="G835" s="7" t="s">
        <v>1121</v>
      </c>
      <c r="H835" s="9" t="s">
        <v>1392</v>
      </c>
      <c r="I835" s="9" t="s">
        <v>1392</v>
      </c>
      <c r="J835" s="6" t="s">
        <v>1392</v>
      </c>
      <c r="K835" s="6" t="s">
        <v>1392</v>
      </c>
      <c r="L835" s="6" t="s">
        <v>1392</v>
      </c>
      <c r="M835" s="6" t="s">
        <v>1392</v>
      </c>
    </row>
    <row r="836" spans="1:13">
      <c r="A836" s="7" t="s">
        <v>30</v>
      </c>
      <c r="B836" s="10" t="s">
        <v>1491</v>
      </c>
      <c r="C836" s="7" t="s">
        <v>30</v>
      </c>
      <c r="D836" s="7" t="s">
        <v>1656</v>
      </c>
      <c r="E836" s="7">
        <v>893</v>
      </c>
      <c r="F836" s="11" t="s">
        <v>31</v>
      </c>
      <c r="G836" s="7" t="s">
        <v>30</v>
      </c>
      <c r="H836" s="9" t="s">
        <v>1392</v>
      </c>
      <c r="I836" s="9" t="s">
        <v>1392</v>
      </c>
      <c r="J836" s="6" t="s">
        <v>1392</v>
      </c>
      <c r="K836" s="6" t="s">
        <v>1392</v>
      </c>
      <c r="L836" s="6" t="s">
        <v>1392</v>
      </c>
      <c r="M836" s="6" t="s">
        <v>1392</v>
      </c>
    </row>
    <row r="837" spans="1:13">
      <c r="A837" s="7" t="s">
        <v>893</v>
      </c>
      <c r="B837" s="10" t="s">
        <v>1655</v>
      </c>
      <c r="C837" s="7" t="s">
        <v>893</v>
      </c>
      <c r="D837" s="7" t="s">
        <v>1656</v>
      </c>
      <c r="E837" s="7">
        <v>212</v>
      </c>
      <c r="F837" s="11" t="s">
        <v>393</v>
      </c>
      <c r="G837" s="7" t="s">
        <v>1079</v>
      </c>
      <c r="H837" s="9" t="s">
        <v>360</v>
      </c>
      <c r="I837" s="9" t="s">
        <v>1392</v>
      </c>
      <c r="J837" s="6" t="s">
        <v>344</v>
      </c>
      <c r="K837" s="6" t="s">
        <v>1392</v>
      </c>
      <c r="L837" s="6" t="s">
        <v>1392</v>
      </c>
      <c r="M837" s="6" t="s">
        <v>1392</v>
      </c>
    </row>
    <row r="838" spans="1:13">
      <c r="A838" s="7" t="s">
        <v>1490</v>
      </c>
      <c r="B838" s="7" t="s">
        <v>1657</v>
      </c>
      <c r="C838" s="7" t="s">
        <v>1490</v>
      </c>
      <c r="D838" s="7" t="s">
        <v>1656</v>
      </c>
      <c r="E838" s="7">
        <v>1096</v>
      </c>
      <c r="F838" s="8" t="s">
        <v>499</v>
      </c>
      <c r="G838" s="7" t="s">
        <v>1115</v>
      </c>
      <c r="H838" s="9" t="s">
        <v>1392</v>
      </c>
      <c r="I838" s="9" t="s">
        <v>1236</v>
      </c>
      <c r="J838" s="6" t="s">
        <v>1236</v>
      </c>
      <c r="K838" s="6" t="s">
        <v>1392</v>
      </c>
      <c r="L838" s="6" t="s">
        <v>1392</v>
      </c>
      <c r="M838" s="6" t="s">
        <v>1392</v>
      </c>
    </row>
    <row r="839" spans="1:13">
      <c r="A839" s="7" t="s">
        <v>894</v>
      </c>
      <c r="B839" s="7" t="s">
        <v>1655</v>
      </c>
      <c r="C839" s="7" t="s">
        <v>894</v>
      </c>
      <c r="D839" s="7" t="s">
        <v>1656</v>
      </c>
      <c r="E839" s="7">
        <v>554</v>
      </c>
      <c r="F839" s="8" t="s">
        <v>499</v>
      </c>
      <c r="G839" s="7" t="s">
        <v>1115</v>
      </c>
      <c r="H839" s="9" t="s">
        <v>1392</v>
      </c>
      <c r="I839" s="9" t="s">
        <v>1392</v>
      </c>
      <c r="J839" s="6" t="s">
        <v>1392</v>
      </c>
      <c r="K839" s="6" t="s">
        <v>1392</v>
      </c>
      <c r="L839" s="6" t="s">
        <v>1392</v>
      </c>
      <c r="M839" s="6" t="s">
        <v>1392</v>
      </c>
    </row>
    <row r="840" spans="1:13">
      <c r="A840" s="7" t="s">
        <v>895</v>
      </c>
      <c r="B840" s="7" t="s">
        <v>1655</v>
      </c>
      <c r="C840" s="7" t="s">
        <v>895</v>
      </c>
      <c r="D840" s="7" t="s">
        <v>1656</v>
      </c>
      <c r="E840" s="7">
        <v>95</v>
      </c>
      <c r="F840" s="8" t="s">
        <v>364</v>
      </c>
      <c r="G840" s="7" t="s">
        <v>1072</v>
      </c>
      <c r="H840" s="9" t="s">
        <v>344</v>
      </c>
      <c r="I840" s="9" t="s">
        <v>1392</v>
      </c>
      <c r="J840" s="6" t="s">
        <v>344</v>
      </c>
      <c r="K840" s="6" t="s">
        <v>1392</v>
      </c>
      <c r="L840" s="6" t="s">
        <v>1392</v>
      </c>
      <c r="M840" s="6" t="s">
        <v>1392</v>
      </c>
    </row>
    <row r="841" spans="1:13">
      <c r="A841" s="7" t="s">
        <v>1117</v>
      </c>
      <c r="B841" s="10" t="s">
        <v>1491</v>
      </c>
      <c r="C841" s="7" t="s">
        <v>1117</v>
      </c>
      <c r="D841" s="7" t="s">
        <v>1656</v>
      </c>
      <c r="E841" s="7">
        <v>1032</v>
      </c>
      <c r="F841" s="11" t="s">
        <v>506</v>
      </c>
      <c r="G841" s="7" t="s">
        <v>1117</v>
      </c>
      <c r="H841" s="9" t="s">
        <v>1392</v>
      </c>
      <c r="I841" s="9" t="s">
        <v>1392</v>
      </c>
      <c r="J841" s="6" t="s">
        <v>1392</v>
      </c>
      <c r="K841" s="6" t="s">
        <v>1392</v>
      </c>
      <c r="L841" s="6" t="s">
        <v>1392</v>
      </c>
      <c r="M841" s="6" t="s">
        <v>1392</v>
      </c>
    </row>
    <row r="842" spans="1:13">
      <c r="A842" s="7" t="s">
        <v>896</v>
      </c>
      <c r="B842" s="10" t="s">
        <v>1657</v>
      </c>
      <c r="C842" s="7" t="s">
        <v>896</v>
      </c>
      <c r="D842" s="7" t="s">
        <v>1656</v>
      </c>
      <c r="E842" s="7">
        <v>118</v>
      </c>
      <c r="F842" s="11" t="s">
        <v>364</v>
      </c>
      <c r="G842" s="7" t="s">
        <v>1072</v>
      </c>
      <c r="H842" s="9" t="s">
        <v>1392</v>
      </c>
      <c r="I842" s="9" t="s">
        <v>1392</v>
      </c>
      <c r="J842" s="6" t="s">
        <v>1392</v>
      </c>
      <c r="K842" s="6" t="s">
        <v>1392</v>
      </c>
      <c r="L842" s="6" t="s">
        <v>1392</v>
      </c>
      <c r="M842" s="6" t="s">
        <v>1392</v>
      </c>
    </row>
    <row r="843" spans="1:13">
      <c r="A843" s="7" t="s">
        <v>897</v>
      </c>
      <c r="B843" s="7" t="s">
        <v>1655</v>
      </c>
      <c r="C843" s="7" t="s">
        <v>897</v>
      </c>
      <c r="D843" s="7" t="s">
        <v>1656</v>
      </c>
      <c r="E843" s="7">
        <v>454</v>
      </c>
      <c r="F843" s="8" t="s">
        <v>459</v>
      </c>
      <c r="G843" s="7" t="s">
        <v>1104</v>
      </c>
      <c r="H843" s="9" t="s">
        <v>1392</v>
      </c>
      <c r="I843" s="9" t="s">
        <v>1392</v>
      </c>
      <c r="J843" s="6" t="s">
        <v>1392</v>
      </c>
      <c r="K843" s="6" t="s">
        <v>1556</v>
      </c>
      <c r="L843" s="6" t="s">
        <v>1566</v>
      </c>
      <c r="M843" s="6" t="s">
        <v>1567</v>
      </c>
    </row>
    <row r="844" spans="1:13">
      <c r="A844" s="7" t="s">
        <v>898</v>
      </c>
      <c r="B844" s="7" t="s">
        <v>1657</v>
      </c>
      <c r="C844" s="7" t="s">
        <v>898</v>
      </c>
      <c r="D844" s="7" t="s">
        <v>1656</v>
      </c>
      <c r="E844" s="7">
        <v>244</v>
      </c>
      <c r="F844" s="8" t="s">
        <v>403</v>
      </c>
      <c r="G844" s="7" t="s">
        <v>1085</v>
      </c>
      <c r="H844" s="9" t="s">
        <v>1392</v>
      </c>
      <c r="I844" s="9" t="s">
        <v>1392</v>
      </c>
      <c r="J844" s="6" t="s">
        <v>1392</v>
      </c>
      <c r="K844" s="6" t="s">
        <v>1392</v>
      </c>
      <c r="L844" s="6" t="s">
        <v>1392</v>
      </c>
      <c r="M844" s="6" t="s">
        <v>1392</v>
      </c>
    </row>
    <row r="845" spans="1:13">
      <c r="A845" s="7" t="s">
        <v>92</v>
      </c>
      <c r="B845" s="7" t="s">
        <v>1491</v>
      </c>
      <c r="C845" s="7" t="s">
        <v>92</v>
      </c>
      <c r="D845" s="7" t="s">
        <v>1656</v>
      </c>
      <c r="E845" s="7">
        <v>953</v>
      </c>
      <c r="F845" s="8" t="s">
        <v>93</v>
      </c>
      <c r="G845" s="7" t="s">
        <v>92</v>
      </c>
      <c r="H845" s="9" t="s">
        <v>1392</v>
      </c>
      <c r="I845" s="9" t="s">
        <v>1392</v>
      </c>
      <c r="J845" s="6" t="s">
        <v>1392</v>
      </c>
      <c r="K845" s="6" t="s">
        <v>1392</v>
      </c>
      <c r="L845" s="6" t="s">
        <v>1392</v>
      </c>
      <c r="M845" s="6" t="s">
        <v>1392</v>
      </c>
    </row>
    <row r="846" spans="1:13">
      <c r="A846" s="7" t="s">
        <v>1104</v>
      </c>
      <c r="B846" s="7" t="s">
        <v>1491</v>
      </c>
      <c r="C846" s="7" t="s">
        <v>1104</v>
      </c>
      <c r="D846" s="7" t="s">
        <v>1656</v>
      </c>
      <c r="E846" s="7">
        <v>1012</v>
      </c>
      <c r="F846" s="8" t="s">
        <v>459</v>
      </c>
      <c r="G846" s="7" t="s">
        <v>1104</v>
      </c>
      <c r="H846" s="9" t="s">
        <v>1392</v>
      </c>
      <c r="I846" s="9" t="s">
        <v>1392</v>
      </c>
      <c r="J846" s="6" t="s">
        <v>1392</v>
      </c>
      <c r="K846" s="6" t="s">
        <v>1392</v>
      </c>
      <c r="L846" s="6" t="s">
        <v>1392</v>
      </c>
      <c r="M846" s="6" t="s">
        <v>1392</v>
      </c>
    </row>
    <row r="847" spans="1:13">
      <c r="A847" s="7" t="s">
        <v>899</v>
      </c>
      <c r="B847" s="7" t="s">
        <v>1657</v>
      </c>
      <c r="C847" s="7" t="s">
        <v>899</v>
      </c>
      <c r="D847" s="7" t="s">
        <v>1656</v>
      </c>
      <c r="E847" s="7">
        <v>779</v>
      </c>
      <c r="F847" s="8" t="s">
        <v>433</v>
      </c>
      <c r="G847" s="7" t="s">
        <v>1097</v>
      </c>
      <c r="H847" s="9" t="s">
        <v>1392</v>
      </c>
      <c r="I847" s="9" t="s">
        <v>1392</v>
      </c>
      <c r="J847" s="6" t="s">
        <v>1392</v>
      </c>
      <c r="K847" s="6" t="s">
        <v>1392</v>
      </c>
      <c r="L847" s="6" t="s">
        <v>1392</v>
      </c>
      <c r="M847" s="6" t="s">
        <v>1392</v>
      </c>
    </row>
    <row r="848" spans="1:13">
      <c r="A848" s="7" t="s">
        <v>900</v>
      </c>
      <c r="B848" s="7" t="s">
        <v>1655</v>
      </c>
      <c r="C848" s="7" t="s">
        <v>900</v>
      </c>
      <c r="D848" s="7" t="s">
        <v>1656</v>
      </c>
      <c r="E848" s="7">
        <v>404</v>
      </c>
      <c r="F848" s="8" t="s">
        <v>433</v>
      </c>
      <c r="G848" s="7" t="s">
        <v>1097</v>
      </c>
      <c r="H848" s="9" t="s">
        <v>1392</v>
      </c>
      <c r="I848" s="9" t="s">
        <v>1392</v>
      </c>
      <c r="J848" s="6" t="s">
        <v>1392</v>
      </c>
      <c r="K848" s="6" t="s">
        <v>1392</v>
      </c>
      <c r="L848" s="6" t="s">
        <v>1392</v>
      </c>
      <c r="M848" s="6" t="s">
        <v>1392</v>
      </c>
    </row>
    <row r="849" spans="1:13">
      <c r="A849" s="7" t="s">
        <v>901</v>
      </c>
      <c r="B849" s="7" t="s">
        <v>1657</v>
      </c>
      <c r="C849" s="7" t="s">
        <v>901</v>
      </c>
      <c r="D849" s="7" t="s">
        <v>1656</v>
      </c>
      <c r="E849" s="7">
        <v>535</v>
      </c>
      <c r="F849" s="8" t="s">
        <v>491</v>
      </c>
      <c r="G849" s="7" t="s">
        <v>1114</v>
      </c>
      <c r="H849" s="9" t="s">
        <v>1392</v>
      </c>
      <c r="I849" s="9" t="s">
        <v>1392</v>
      </c>
      <c r="J849" s="6" t="s">
        <v>1392</v>
      </c>
      <c r="K849" s="6" t="s">
        <v>1392</v>
      </c>
      <c r="L849" s="6" t="s">
        <v>1392</v>
      </c>
      <c r="M849" s="6" t="s">
        <v>1392</v>
      </c>
    </row>
    <row r="850" spans="1:13">
      <c r="A850" s="7" t="s">
        <v>902</v>
      </c>
      <c r="B850" s="7" t="s">
        <v>1655</v>
      </c>
      <c r="C850" s="7" t="s">
        <v>902</v>
      </c>
      <c r="D850" s="7" t="s">
        <v>1656</v>
      </c>
      <c r="E850" s="7">
        <v>53</v>
      </c>
      <c r="F850" s="8" t="s">
        <v>354</v>
      </c>
      <c r="G850" s="7" t="s">
        <v>1067</v>
      </c>
      <c r="H850" s="9" t="s">
        <v>345</v>
      </c>
      <c r="I850" s="9" t="s">
        <v>1392</v>
      </c>
      <c r="J850" s="6" t="s">
        <v>345</v>
      </c>
      <c r="K850" s="6" t="s">
        <v>1392</v>
      </c>
      <c r="L850" s="6" t="s">
        <v>1392</v>
      </c>
      <c r="M850" s="6" t="s">
        <v>1392</v>
      </c>
    </row>
    <row r="851" spans="1:13">
      <c r="A851" s="7" t="s">
        <v>903</v>
      </c>
      <c r="B851" s="10" t="s">
        <v>1657</v>
      </c>
      <c r="C851" s="7" t="s">
        <v>903</v>
      </c>
      <c r="D851" s="7" t="s">
        <v>1656</v>
      </c>
      <c r="E851" s="7">
        <v>246</v>
      </c>
      <c r="F851" s="11" t="s">
        <v>403</v>
      </c>
      <c r="G851" s="7" t="s">
        <v>1085</v>
      </c>
      <c r="H851" s="9" t="s">
        <v>1392</v>
      </c>
      <c r="I851" s="9" t="s">
        <v>1392</v>
      </c>
      <c r="J851" s="6" t="s">
        <v>1392</v>
      </c>
      <c r="K851" s="6" t="s">
        <v>1392</v>
      </c>
      <c r="L851" s="6" t="s">
        <v>1392</v>
      </c>
      <c r="M851" s="6" t="s">
        <v>1392</v>
      </c>
    </row>
    <row r="852" spans="1:13">
      <c r="A852" s="7" t="s">
        <v>904</v>
      </c>
      <c r="B852" s="7" t="s">
        <v>1657</v>
      </c>
      <c r="C852" s="7" t="s">
        <v>904</v>
      </c>
      <c r="D852" s="7" t="s">
        <v>1656</v>
      </c>
      <c r="E852" s="7">
        <v>804</v>
      </c>
      <c r="F852" s="8" t="s">
        <v>500</v>
      </c>
      <c r="G852" s="7" t="s">
        <v>1116</v>
      </c>
      <c r="H852" s="9" t="s">
        <v>1392</v>
      </c>
      <c r="I852" s="9" t="s">
        <v>1392</v>
      </c>
      <c r="J852" s="6" t="s">
        <v>1392</v>
      </c>
      <c r="K852" s="6" t="s">
        <v>1392</v>
      </c>
      <c r="L852" s="6" t="s">
        <v>1392</v>
      </c>
      <c r="M852" s="6" t="s">
        <v>1392</v>
      </c>
    </row>
    <row r="853" spans="1:13">
      <c r="A853" s="7" t="s">
        <v>1643</v>
      </c>
      <c r="B853" s="7" t="s">
        <v>1660</v>
      </c>
      <c r="C853" s="7" t="s">
        <v>904</v>
      </c>
      <c r="D853" s="7" t="s">
        <v>1656</v>
      </c>
      <c r="E853" s="7">
        <v>805</v>
      </c>
      <c r="F853" s="8" t="s">
        <v>1392</v>
      </c>
      <c r="G853" s="7" t="s">
        <v>1392</v>
      </c>
      <c r="H853" s="9" t="s">
        <v>1392</v>
      </c>
      <c r="I853" s="9" t="s">
        <v>1392</v>
      </c>
      <c r="J853" s="6" t="s">
        <v>1392</v>
      </c>
      <c r="K853" s="6" t="s">
        <v>1392</v>
      </c>
      <c r="L853" s="6" t="s">
        <v>1392</v>
      </c>
      <c r="M853" s="6" t="s">
        <v>1392</v>
      </c>
    </row>
    <row r="854" spans="1:13">
      <c r="A854" s="7" t="s">
        <v>905</v>
      </c>
      <c r="B854" s="7" t="s">
        <v>1657</v>
      </c>
      <c r="C854" s="7" t="s">
        <v>905</v>
      </c>
      <c r="D854" s="7" t="s">
        <v>1656</v>
      </c>
      <c r="E854" s="7">
        <v>729</v>
      </c>
      <c r="F854" s="8" t="s">
        <v>413</v>
      </c>
      <c r="G854" s="7" t="s">
        <v>1091</v>
      </c>
      <c r="H854" s="9" t="s">
        <v>1392</v>
      </c>
      <c r="I854" s="9" t="s">
        <v>1392</v>
      </c>
      <c r="J854" s="6" t="s">
        <v>1392</v>
      </c>
      <c r="K854" s="6" t="s">
        <v>1392</v>
      </c>
      <c r="L854" s="6" t="s">
        <v>1392</v>
      </c>
      <c r="M854" s="6" t="s">
        <v>1392</v>
      </c>
    </row>
    <row r="855" spans="1:13">
      <c r="A855" s="7" t="s">
        <v>906</v>
      </c>
      <c r="B855" s="7" t="s">
        <v>1657</v>
      </c>
      <c r="C855" s="7" t="s">
        <v>906</v>
      </c>
      <c r="D855" s="7" t="s">
        <v>1656</v>
      </c>
      <c r="E855" s="7">
        <v>724</v>
      </c>
      <c r="F855" s="8" t="s">
        <v>410</v>
      </c>
      <c r="G855" s="7" t="s">
        <v>1090</v>
      </c>
      <c r="H855" s="9" t="s">
        <v>1392</v>
      </c>
      <c r="I855" s="9" t="s">
        <v>1392</v>
      </c>
      <c r="J855" s="6" t="s">
        <v>1392</v>
      </c>
      <c r="K855" s="6" t="s">
        <v>1392</v>
      </c>
      <c r="L855" s="6" t="s">
        <v>1392</v>
      </c>
      <c r="M855" s="6" t="s">
        <v>1392</v>
      </c>
    </row>
    <row r="856" spans="1:13">
      <c r="A856" s="7" t="s">
        <v>907</v>
      </c>
      <c r="B856" s="7" t="s">
        <v>1655</v>
      </c>
      <c r="C856" s="7" t="s">
        <v>907</v>
      </c>
      <c r="D856" s="7" t="s">
        <v>1656</v>
      </c>
      <c r="E856" s="7">
        <v>211</v>
      </c>
      <c r="F856" s="8" t="s">
        <v>393</v>
      </c>
      <c r="G856" s="7" t="s">
        <v>1079</v>
      </c>
      <c r="H856" s="9" t="s">
        <v>1392</v>
      </c>
      <c r="I856" s="9" t="s">
        <v>1392</v>
      </c>
      <c r="J856" s="6" t="s">
        <v>1392</v>
      </c>
      <c r="K856" s="6" t="s">
        <v>1392</v>
      </c>
      <c r="L856" s="6" t="s">
        <v>1392</v>
      </c>
      <c r="M856" s="6" t="s">
        <v>1392</v>
      </c>
    </row>
    <row r="857" spans="1:13">
      <c r="A857" s="7" t="s">
        <v>908</v>
      </c>
      <c r="B857" s="7" t="s">
        <v>1657</v>
      </c>
      <c r="C857" s="7" t="s">
        <v>908</v>
      </c>
      <c r="D857" s="7" t="s">
        <v>1656</v>
      </c>
      <c r="E857" s="7">
        <v>318</v>
      </c>
      <c r="F857" s="8" t="s">
        <v>410</v>
      </c>
      <c r="G857" s="7" t="s">
        <v>1090</v>
      </c>
      <c r="H857" s="9" t="s">
        <v>1392</v>
      </c>
      <c r="I857" s="9" t="s">
        <v>1392</v>
      </c>
      <c r="J857" s="6" t="s">
        <v>1392</v>
      </c>
      <c r="K857" s="6" t="s">
        <v>1392</v>
      </c>
      <c r="L857" s="6" t="s">
        <v>1392</v>
      </c>
      <c r="M857" s="6" t="s">
        <v>1392</v>
      </c>
    </row>
    <row r="858" spans="1:13">
      <c r="A858" s="7" t="s">
        <v>909</v>
      </c>
      <c r="B858" s="7" t="s">
        <v>1655</v>
      </c>
      <c r="C858" s="7" t="s">
        <v>909</v>
      </c>
      <c r="D858" s="7" t="s">
        <v>1656</v>
      </c>
      <c r="E858" s="7">
        <v>338</v>
      </c>
      <c r="F858" s="8" t="s">
        <v>410</v>
      </c>
      <c r="G858" s="7" t="s">
        <v>1090</v>
      </c>
      <c r="H858" s="9" t="s">
        <v>1392</v>
      </c>
      <c r="I858" s="9" t="s">
        <v>1392</v>
      </c>
      <c r="J858" s="6" t="s">
        <v>1392</v>
      </c>
      <c r="K858" s="6" t="s">
        <v>1392</v>
      </c>
      <c r="L858" s="6" t="s">
        <v>1392</v>
      </c>
      <c r="M858" s="6" t="s">
        <v>1392</v>
      </c>
    </row>
    <row r="859" spans="1:13">
      <c r="A859" s="7" t="s">
        <v>910</v>
      </c>
      <c r="B859" s="7" t="s">
        <v>1657</v>
      </c>
      <c r="C859" s="7" t="s">
        <v>910</v>
      </c>
      <c r="D859" s="7" t="s">
        <v>1656</v>
      </c>
      <c r="E859" s="7">
        <v>39</v>
      </c>
      <c r="F859" s="8" t="s">
        <v>349</v>
      </c>
      <c r="G859" s="7" t="s">
        <v>1063</v>
      </c>
      <c r="H859" s="9" t="s">
        <v>344</v>
      </c>
      <c r="I859" s="9" t="s">
        <v>1392</v>
      </c>
      <c r="J859" s="6" t="s">
        <v>344</v>
      </c>
      <c r="K859" s="6" t="s">
        <v>1392</v>
      </c>
      <c r="L859" s="6" t="s">
        <v>1392</v>
      </c>
      <c r="M859" s="6" t="s">
        <v>1392</v>
      </c>
    </row>
    <row r="860" spans="1:13">
      <c r="A860" s="7" t="s">
        <v>911</v>
      </c>
      <c r="B860" s="10" t="s">
        <v>1655</v>
      </c>
      <c r="C860" s="7" t="s">
        <v>911</v>
      </c>
      <c r="D860" s="7" t="s">
        <v>1656</v>
      </c>
      <c r="E860" s="7">
        <v>451</v>
      </c>
      <c r="F860" s="11" t="s">
        <v>459</v>
      </c>
      <c r="G860" s="7" t="s">
        <v>1104</v>
      </c>
      <c r="H860" s="9" t="s">
        <v>1392</v>
      </c>
      <c r="I860" s="9" t="s">
        <v>1392</v>
      </c>
      <c r="J860" s="6" t="s">
        <v>1392</v>
      </c>
      <c r="K860" s="6" t="s">
        <v>1392</v>
      </c>
      <c r="L860" s="6" t="s">
        <v>1392</v>
      </c>
      <c r="M860" s="6" t="s">
        <v>1392</v>
      </c>
    </row>
    <row r="861" spans="1:13">
      <c r="A861" s="7" t="s">
        <v>178</v>
      </c>
      <c r="B861" s="7" t="s">
        <v>1491</v>
      </c>
      <c r="C861" s="7" t="s">
        <v>178</v>
      </c>
      <c r="D861" s="7" t="s">
        <v>1656</v>
      </c>
      <c r="E861" s="7">
        <v>1019</v>
      </c>
      <c r="F861" s="8" t="s">
        <v>179</v>
      </c>
      <c r="G861" s="7" t="s">
        <v>178</v>
      </c>
      <c r="H861" s="9" t="s">
        <v>1392</v>
      </c>
      <c r="I861" s="9" t="s">
        <v>1392</v>
      </c>
      <c r="J861" s="6" t="s">
        <v>1392</v>
      </c>
      <c r="K861" s="6" t="s">
        <v>1392</v>
      </c>
      <c r="L861" s="6" t="s">
        <v>1392</v>
      </c>
      <c r="M861" s="6" t="s">
        <v>1392</v>
      </c>
    </row>
    <row r="862" spans="1:13">
      <c r="A862" s="7" t="s">
        <v>365</v>
      </c>
      <c r="B862" s="7" t="s">
        <v>1658</v>
      </c>
      <c r="C862" s="7" t="s">
        <v>365</v>
      </c>
      <c r="D862" s="7" t="s">
        <v>1656</v>
      </c>
      <c r="E862" s="7">
        <v>89</v>
      </c>
      <c r="F862" s="8" t="s">
        <v>364</v>
      </c>
      <c r="G862" s="7" t="s">
        <v>1072</v>
      </c>
      <c r="H862" s="9" t="s">
        <v>1392</v>
      </c>
      <c r="I862" s="9" t="s">
        <v>1392</v>
      </c>
      <c r="J862" s="6" t="s">
        <v>1392</v>
      </c>
      <c r="K862" s="6" t="s">
        <v>1392</v>
      </c>
      <c r="L862" s="6" t="s">
        <v>1392</v>
      </c>
      <c r="M862" s="6" t="s">
        <v>1392</v>
      </c>
    </row>
    <row r="863" spans="1:13">
      <c r="A863" s="7" t="s">
        <v>912</v>
      </c>
      <c r="B863" s="7" t="s">
        <v>1657</v>
      </c>
      <c r="C863" s="7" t="s">
        <v>912</v>
      </c>
      <c r="D863" s="7" t="s">
        <v>1656</v>
      </c>
      <c r="E863" s="7">
        <v>25</v>
      </c>
      <c r="F863" s="8" t="s">
        <v>346</v>
      </c>
      <c r="G863" s="7" t="s">
        <v>1062</v>
      </c>
      <c r="H863" s="9" t="s">
        <v>1392</v>
      </c>
      <c r="I863" s="9" t="s">
        <v>1392</v>
      </c>
      <c r="J863" s="6" t="s">
        <v>1392</v>
      </c>
      <c r="K863" s="6" t="s">
        <v>1392</v>
      </c>
      <c r="L863" s="6" t="s">
        <v>1392</v>
      </c>
      <c r="M863" s="6" t="s">
        <v>1392</v>
      </c>
    </row>
    <row r="864" spans="1:13">
      <c r="A864" s="7" t="s">
        <v>913</v>
      </c>
      <c r="B864" s="7" t="s">
        <v>1657</v>
      </c>
      <c r="C864" s="7" t="s">
        <v>913</v>
      </c>
      <c r="D864" s="7" t="s">
        <v>1656</v>
      </c>
      <c r="E864" s="7">
        <v>182</v>
      </c>
      <c r="F864" s="8" t="s">
        <v>377</v>
      </c>
      <c r="G864" s="7" t="s">
        <v>1074</v>
      </c>
      <c r="H864" s="9" t="s">
        <v>1392</v>
      </c>
      <c r="I864" s="9" t="s">
        <v>1392</v>
      </c>
      <c r="J864" s="6" t="s">
        <v>1392</v>
      </c>
      <c r="K864" s="6" t="s">
        <v>1392</v>
      </c>
      <c r="L864" s="6" t="s">
        <v>1392</v>
      </c>
      <c r="M864" s="6" t="s">
        <v>1392</v>
      </c>
    </row>
    <row r="865" spans="1:13">
      <c r="A865" s="7" t="s">
        <v>914</v>
      </c>
      <c r="B865" s="7" t="s">
        <v>1655</v>
      </c>
      <c r="C865" s="7" t="s">
        <v>914</v>
      </c>
      <c r="D865" s="7" t="s">
        <v>1656</v>
      </c>
      <c r="E865" s="7">
        <v>221</v>
      </c>
      <c r="F865" s="8" t="s">
        <v>396</v>
      </c>
      <c r="G865" s="7" t="s">
        <v>1080</v>
      </c>
      <c r="H865" s="9" t="s">
        <v>1392</v>
      </c>
      <c r="I865" s="9" t="s">
        <v>1392</v>
      </c>
      <c r="J865" s="6" t="s">
        <v>1392</v>
      </c>
      <c r="K865" s="6" t="s">
        <v>1392</v>
      </c>
      <c r="L865" s="6" t="s">
        <v>1392</v>
      </c>
      <c r="M865" s="6" t="s">
        <v>1392</v>
      </c>
    </row>
    <row r="866" spans="1:13">
      <c r="A866" s="7" t="s">
        <v>915</v>
      </c>
      <c r="B866" s="7" t="s">
        <v>1657</v>
      </c>
      <c r="C866" s="7" t="s">
        <v>915</v>
      </c>
      <c r="D866" s="7" t="s">
        <v>1656</v>
      </c>
      <c r="E866" s="7">
        <v>141</v>
      </c>
      <c r="F866" s="8" t="s">
        <v>364</v>
      </c>
      <c r="G866" s="7" t="s">
        <v>1072</v>
      </c>
      <c r="H866" s="9" t="s">
        <v>1392</v>
      </c>
      <c r="I866" s="9" t="s">
        <v>1392</v>
      </c>
      <c r="J866" s="6" t="s">
        <v>1392</v>
      </c>
      <c r="K866" s="6" t="s">
        <v>1392</v>
      </c>
      <c r="L866" s="6" t="s">
        <v>1392</v>
      </c>
      <c r="M866" s="6" t="s">
        <v>1392</v>
      </c>
    </row>
    <row r="867" spans="1:13">
      <c r="A867" s="7" t="s">
        <v>916</v>
      </c>
      <c r="B867" s="7" t="s">
        <v>1657</v>
      </c>
      <c r="C867" s="7" t="s">
        <v>916</v>
      </c>
      <c r="D867" s="7" t="s">
        <v>1656</v>
      </c>
      <c r="E867" s="7">
        <v>240</v>
      </c>
      <c r="F867" s="8" t="s">
        <v>403</v>
      </c>
      <c r="G867" s="7" t="s">
        <v>1085</v>
      </c>
      <c r="H867" s="9" t="s">
        <v>1392</v>
      </c>
      <c r="I867" s="9" t="s">
        <v>1392</v>
      </c>
      <c r="J867" s="6" t="s">
        <v>1392</v>
      </c>
      <c r="K867" s="6" t="s">
        <v>1392</v>
      </c>
      <c r="L867" s="6" t="s">
        <v>1392</v>
      </c>
      <c r="M867" s="6" t="s">
        <v>1392</v>
      </c>
    </row>
    <row r="868" spans="1:13">
      <c r="A868" s="7" t="s">
        <v>368</v>
      </c>
      <c r="B868" s="10" t="s">
        <v>1658</v>
      </c>
      <c r="C868" s="7" t="s">
        <v>368</v>
      </c>
      <c r="D868" s="7" t="s">
        <v>1656</v>
      </c>
      <c r="E868" s="7">
        <v>97</v>
      </c>
      <c r="F868" s="11" t="s">
        <v>364</v>
      </c>
      <c r="G868" s="7" t="s">
        <v>1072</v>
      </c>
      <c r="H868" s="9" t="s">
        <v>1392</v>
      </c>
      <c r="I868" s="9" t="s">
        <v>1392</v>
      </c>
      <c r="J868" s="6" t="s">
        <v>1392</v>
      </c>
      <c r="K868" s="6" t="s">
        <v>1392</v>
      </c>
      <c r="L868" s="6" t="s">
        <v>1392</v>
      </c>
      <c r="M868" s="6" t="s">
        <v>1392</v>
      </c>
    </row>
    <row r="869" spans="1:13">
      <c r="A869" s="7" t="s">
        <v>917</v>
      </c>
      <c r="B869" s="7" t="s">
        <v>1657</v>
      </c>
      <c r="C869" s="7" t="s">
        <v>917</v>
      </c>
      <c r="D869" s="7" t="s">
        <v>1656</v>
      </c>
      <c r="E869" s="7">
        <v>731</v>
      </c>
      <c r="F869" s="8" t="s">
        <v>416</v>
      </c>
      <c r="G869" s="7" t="s">
        <v>1093</v>
      </c>
      <c r="H869" s="9" t="s">
        <v>1392</v>
      </c>
      <c r="I869" s="9" t="s">
        <v>1392</v>
      </c>
      <c r="J869" s="6" t="s">
        <v>1392</v>
      </c>
      <c r="K869" s="6" t="s">
        <v>1392</v>
      </c>
      <c r="L869" s="6" t="s">
        <v>1392</v>
      </c>
      <c r="M869" s="6" t="s">
        <v>1392</v>
      </c>
    </row>
    <row r="870" spans="1:13">
      <c r="A870" s="7" t="s">
        <v>918</v>
      </c>
      <c r="B870" s="7" t="s">
        <v>1655</v>
      </c>
      <c r="C870" s="7" t="s">
        <v>918</v>
      </c>
      <c r="D870" s="7" t="s">
        <v>1656</v>
      </c>
      <c r="E870" s="7">
        <v>489</v>
      </c>
      <c r="F870" s="8" t="s">
        <v>472</v>
      </c>
      <c r="G870" s="7" t="s">
        <v>1108</v>
      </c>
      <c r="H870" s="9" t="s">
        <v>1392</v>
      </c>
      <c r="I870" s="9" t="s">
        <v>1392</v>
      </c>
      <c r="J870" s="6" t="s">
        <v>1392</v>
      </c>
      <c r="K870" s="6" t="s">
        <v>1392</v>
      </c>
      <c r="L870" s="6" t="s">
        <v>1392</v>
      </c>
      <c r="M870" s="6" t="s">
        <v>1392</v>
      </c>
    </row>
    <row r="871" spans="1:13">
      <c r="A871" s="7" t="s">
        <v>1108</v>
      </c>
      <c r="B871" s="7" t="s">
        <v>1491</v>
      </c>
      <c r="C871" s="7" t="s">
        <v>1108</v>
      </c>
      <c r="D871" s="7" t="s">
        <v>1656</v>
      </c>
      <c r="E871" s="7">
        <v>1016</v>
      </c>
      <c r="F871" s="8" t="s">
        <v>472</v>
      </c>
      <c r="G871" s="7" t="s">
        <v>1108</v>
      </c>
      <c r="H871" s="9" t="s">
        <v>1392</v>
      </c>
      <c r="I871" s="9" t="s">
        <v>1392</v>
      </c>
      <c r="J871" s="6" t="s">
        <v>1392</v>
      </c>
      <c r="K871" s="6" t="s">
        <v>1392</v>
      </c>
      <c r="L871" s="6" t="s">
        <v>1392</v>
      </c>
      <c r="M871" s="6" t="s">
        <v>1392</v>
      </c>
    </row>
    <row r="872" spans="1:13">
      <c r="A872" s="7" t="s">
        <v>1087</v>
      </c>
      <c r="B872" s="7" t="s">
        <v>1491</v>
      </c>
      <c r="C872" s="7" t="s">
        <v>1087</v>
      </c>
      <c r="D872" s="7" t="s">
        <v>1656</v>
      </c>
      <c r="E872" s="7">
        <v>960</v>
      </c>
      <c r="F872" s="8" t="s">
        <v>407</v>
      </c>
      <c r="G872" s="7" t="s">
        <v>1087</v>
      </c>
      <c r="H872" s="9" t="s">
        <v>1392</v>
      </c>
      <c r="I872" s="9" t="s">
        <v>1392</v>
      </c>
      <c r="J872" s="6" t="s">
        <v>1392</v>
      </c>
      <c r="K872" s="6" t="s">
        <v>1392</v>
      </c>
      <c r="L872" s="6" t="s">
        <v>1392</v>
      </c>
      <c r="M872" s="6" t="s">
        <v>1392</v>
      </c>
    </row>
    <row r="873" spans="1:13">
      <c r="A873" s="7" t="s">
        <v>919</v>
      </c>
      <c r="B873" s="7" t="s">
        <v>1657</v>
      </c>
      <c r="C873" s="7" t="s">
        <v>919</v>
      </c>
      <c r="D873" s="7" t="s">
        <v>1656</v>
      </c>
      <c r="E873" s="7">
        <v>815</v>
      </c>
      <c r="F873" s="8" t="s">
        <v>403</v>
      </c>
      <c r="G873" s="7" t="s">
        <v>1085</v>
      </c>
      <c r="H873" s="9" t="s">
        <v>1392</v>
      </c>
      <c r="I873" s="9" t="s">
        <v>1392</v>
      </c>
      <c r="J873" s="6" t="s">
        <v>1392</v>
      </c>
      <c r="K873" s="6" t="s">
        <v>1392</v>
      </c>
      <c r="L873" s="6" t="s">
        <v>1392</v>
      </c>
      <c r="M873" s="6" t="s">
        <v>1392</v>
      </c>
    </row>
    <row r="874" spans="1:13">
      <c r="A874" s="7" t="s">
        <v>76</v>
      </c>
      <c r="B874" s="7" t="s">
        <v>1491</v>
      </c>
      <c r="C874" s="7" t="s">
        <v>76</v>
      </c>
      <c r="D874" s="7" t="s">
        <v>1656</v>
      </c>
      <c r="E874" s="7">
        <v>935</v>
      </c>
      <c r="F874" s="8" t="s">
        <v>77</v>
      </c>
      <c r="G874" s="7" t="s">
        <v>76</v>
      </c>
      <c r="H874" s="9" t="s">
        <v>1392</v>
      </c>
      <c r="I874" s="9" t="s">
        <v>1392</v>
      </c>
      <c r="J874" s="6" t="s">
        <v>1392</v>
      </c>
      <c r="K874" s="6" t="s">
        <v>1392</v>
      </c>
      <c r="L874" s="6" t="s">
        <v>1392</v>
      </c>
      <c r="M874" s="6" t="s">
        <v>1392</v>
      </c>
    </row>
    <row r="875" spans="1:13">
      <c r="A875" s="7" t="s">
        <v>920</v>
      </c>
      <c r="B875" s="7" t="s">
        <v>1657</v>
      </c>
      <c r="C875" s="7" t="s">
        <v>920</v>
      </c>
      <c r="D875" s="7" t="s">
        <v>1656</v>
      </c>
      <c r="E875" s="7">
        <v>506</v>
      </c>
      <c r="F875" s="8" t="s">
        <v>483</v>
      </c>
      <c r="G875" s="7" t="s">
        <v>1110</v>
      </c>
      <c r="H875" s="9" t="s">
        <v>1392</v>
      </c>
      <c r="I875" s="9" t="s">
        <v>1392</v>
      </c>
      <c r="J875" s="6" t="s">
        <v>1392</v>
      </c>
      <c r="K875" s="6" t="s">
        <v>1392</v>
      </c>
      <c r="L875" s="6" t="s">
        <v>1392</v>
      </c>
      <c r="M875" s="6" t="s">
        <v>1392</v>
      </c>
    </row>
    <row r="876" spans="1:13">
      <c r="A876" s="7" t="s">
        <v>921</v>
      </c>
      <c r="B876" s="7" t="s">
        <v>1655</v>
      </c>
      <c r="C876" s="7" t="s">
        <v>921</v>
      </c>
      <c r="D876" s="7" t="s">
        <v>1656</v>
      </c>
      <c r="E876" s="7">
        <v>136</v>
      </c>
      <c r="F876" s="8" t="s">
        <v>364</v>
      </c>
      <c r="G876" s="7" t="s">
        <v>1072</v>
      </c>
      <c r="H876" s="9" t="s">
        <v>1392</v>
      </c>
      <c r="I876" s="9" t="s">
        <v>1392</v>
      </c>
      <c r="J876" s="6" t="s">
        <v>1392</v>
      </c>
      <c r="K876" s="6" t="s">
        <v>1392</v>
      </c>
      <c r="L876" s="6" t="s">
        <v>1392</v>
      </c>
      <c r="M876" s="6" t="s">
        <v>1392</v>
      </c>
    </row>
    <row r="877" spans="1:13">
      <c r="A877" s="7" t="s">
        <v>142</v>
      </c>
      <c r="B877" s="7" t="s">
        <v>1491</v>
      </c>
      <c r="C877" s="7" t="s">
        <v>142</v>
      </c>
      <c r="D877" s="7" t="s">
        <v>1656</v>
      </c>
      <c r="E877" s="7">
        <v>995</v>
      </c>
      <c r="F877" s="8" t="s">
        <v>143</v>
      </c>
      <c r="G877" s="7" t="s">
        <v>142</v>
      </c>
      <c r="H877" s="9" t="s">
        <v>1392</v>
      </c>
      <c r="I877" s="9" t="s">
        <v>1392</v>
      </c>
      <c r="J877" s="6" t="s">
        <v>1392</v>
      </c>
      <c r="K877" s="6" t="s">
        <v>1392</v>
      </c>
      <c r="L877" s="6" t="s">
        <v>1392</v>
      </c>
      <c r="M877" s="6" t="s">
        <v>1392</v>
      </c>
    </row>
    <row r="878" spans="1:13">
      <c r="A878" s="7" t="s">
        <v>1666</v>
      </c>
      <c r="B878" s="7" t="s">
        <v>1491</v>
      </c>
      <c r="C878" s="7" t="s">
        <v>1666</v>
      </c>
      <c r="D878" s="7" t="s">
        <v>1656</v>
      </c>
      <c r="E878" s="7">
        <v>874</v>
      </c>
      <c r="F878" s="8" t="s">
        <v>1392</v>
      </c>
      <c r="G878" s="7" t="s">
        <v>1392</v>
      </c>
      <c r="H878" s="9" t="s">
        <v>1392</v>
      </c>
      <c r="I878" s="9" t="s">
        <v>1392</v>
      </c>
      <c r="J878" s="6" t="s">
        <v>1392</v>
      </c>
      <c r="K878" s="6" t="s">
        <v>1392</v>
      </c>
      <c r="L878" s="6" t="s">
        <v>1392</v>
      </c>
      <c r="M878" s="6" t="s">
        <v>1392</v>
      </c>
    </row>
    <row r="879" spans="1:13">
      <c r="A879" s="7" t="s">
        <v>922</v>
      </c>
      <c r="B879" s="7" t="s">
        <v>1655</v>
      </c>
      <c r="C879" s="7" t="s">
        <v>922</v>
      </c>
      <c r="D879" s="7" t="s">
        <v>1656</v>
      </c>
      <c r="E879" s="7">
        <v>479</v>
      </c>
      <c r="F879" s="8" t="s">
        <v>464</v>
      </c>
      <c r="G879" s="7" t="s">
        <v>1106</v>
      </c>
      <c r="H879" s="9" t="s">
        <v>1392</v>
      </c>
      <c r="I879" s="9" t="s">
        <v>1392</v>
      </c>
      <c r="J879" s="6" t="s">
        <v>1392</v>
      </c>
      <c r="K879" s="6" t="s">
        <v>1392</v>
      </c>
      <c r="L879" s="6" t="s">
        <v>1392</v>
      </c>
      <c r="M879" s="6" t="s">
        <v>1392</v>
      </c>
    </row>
    <row r="880" spans="1:13">
      <c r="A880" s="7" t="s">
        <v>1604</v>
      </c>
      <c r="B880" s="10" t="s">
        <v>1660</v>
      </c>
      <c r="C880" s="7" t="s">
        <v>1275</v>
      </c>
      <c r="D880" s="7" t="s">
        <v>1656</v>
      </c>
      <c r="E880" s="7">
        <v>20</v>
      </c>
      <c r="F880" s="11" t="s">
        <v>1392</v>
      </c>
      <c r="G880" s="7" t="s">
        <v>1392</v>
      </c>
      <c r="H880" s="9" t="s">
        <v>1392</v>
      </c>
      <c r="I880" s="9" t="s">
        <v>1392</v>
      </c>
      <c r="J880" s="6" t="s">
        <v>1392</v>
      </c>
      <c r="K880" s="6" t="s">
        <v>1392</v>
      </c>
      <c r="L880" s="6" t="s">
        <v>1392</v>
      </c>
      <c r="M880" s="6" t="s">
        <v>1392</v>
      </c>
    </row>
    <row r="881" spans="1:13">
      <c r="A881" s="7" t="s">
        <v>266</v>
      </c>
      <c r="B881" s="7" t="s">
        <v>1491</v>
      </c>
      <c r="C881" s="7" t="s">
        <v>266</v>
      </c>
      <c r="D881" s="7" t="s">
        <v>1656</v>
      </c>
      <c r="E881" s="7">
        <v>1089</v>
      </c>
      <c r="F881" s="8" t="s">
        <v>267</v>
      </c>
      <c r="G881" s="7" t="s">
        <v>266</v>
      </c>
      <c r="H881" s="9" t="s">
        <v>1392</v>
      </c>
      <c r="I881" s="9" t="s">
        <v>1392</v>
      </c>
      <c r="J881" s="6" t="s">
        <v>1392</v>
      </c>
      <c r="K881" s="6" t="s">
        <v>1392</v>
      </c>
      <c r="L881" s="6" t="s">
        <v>1392</v>
      </c>
      <c r="M881" s="6" t="s">
        <v>1392</v>
      </c>
    </row>
    <row r="882" spans="1:13">
      <c r="A882" s="7" t="s">
        <v>252</v>
      </c>
      <c r="B882" s="7" t="s">
        <v>1491</v>
      </c>
      <c r="C882" s="7" t="s">
        <v>252</v>
      </c>
      <c r="D882" s="7" t="s">
        <v>1656</v>
      </c>
      <c r="E882" s="7">
        <v>1077</v>
      </c>
      <c r="F882" s="8" t="s">
        <v>253</v>
      </c>
      <c r="G882" s="7" t="s">
        <v>252</v>
      </c>
      <c r="H882" s="9" t="s">
        <v>1392</v>
      </c>
      <c r="I882" s="9" t="s">
        <v>1392</v>
      </c>
      <c r="J882" s="6" t="s">
        <v>1392</v>
      </c>
      <c r="K882" s="6" t="s">
        <v>1392</v>
      </c>
      <c r="L882" s="6" t="s">
        <v>1392</v>
      </c>
      <c r="M882" s="6" t="s">
        <v>1392</v>
      </c>
    </row>
    <row r="883" spans="1:13">
      <c r="A883" s="7" t="s">
        <v>250</v>
      </c>
      <c r="B883" s="7" t="s">
        <v>1491</v>
      </c>
      <c r="C883" s="7" t="s">
        <v>250</v>
      </c>
      <c r="D883" s="7" t="s">
        <v>1656</v>
      </c>
      <c r="E883" s="7">
        <v>1076</v>
      </c>
      <c r="F883" s="8" t="s">
        <v>251</v>
      </c>
      <c r="G883" s="7" t="s">
        <v>250</v>
      </c>
      <c r="H883" s="9" t="s">
        <v>1392</v>
      </c>
      <c r="I883" s="9" t="s">
        <v>1392</v>
      </c>
      <c r="J883" s="6" t="s">
        <v>1392</v>
      </c>
      <c r="K883" s="6" t="s">
        <v>1392</v>
      </c>
      <c r="L883" s="6" t="s">
        <v>1392</v>
      </c>
      <c r="M883" s="6" t="s">
        <v>1392</v>
      </c>
    </row>
    <row r="884" spans="1:13">
      <c r="A884" s="7" t="s">
        <v>923</v>
      </c>
      <c r="B884" s="7" t="s">
        <v>1655</v>
      </c>
      <c r="C884" s="7" t="s">
        <v>923</v>
      </c>
      <c r="D884" s="7" t="s">
        <v>1656</v>
      </c>
      <c r="E884" s="7">
        <v>398</v>
      </c>
      <c r="F884" s="8" t="s">
        <v>422</v>
      </c>
      <c r="G884" s="7" t="s">
        <v>1095</v>
      </c>
      <c r="H884" s="9" t="s">
        <v>1392</v>
      </c>
      <c r="I884" s="9" t="s">
        <v>1392</v>
      </c>
      <c r="J884" s="6" t="s">
        <v>1392</v>
      </c>
      <c r="K884" s="6" t="s">
        <v>1392</v>
      </c>
      <c r="L884" s="6" t="s">
        <v>1392</v>
      </c>
      <c r="M884" s="6" t="s">
        <v>1392</v>
      </c>
    </row>
    <row r="885" spans="1:13">
      <c r="A885" s="7" t="s">
        <v>1095</v>
      </c>
      <c r="B885" s="7" t="s">
        <v>1491</v>
      </c>
      <c r="C885" s="7" t="s">
        <v>1095</v>
      </c>
      <c r="D885" s="7" t="s">
        <v>1656</v>
      </c>
      <c r="E885" s="7">
        <v>968</v>
      </c>
      <c r="F885" s="8" t="s">
        <v>422</v>
      </c>
      <c r="G885" s="7" t="s">
        <v>1095</v>
      </c>
      <c r="H885" s="9" t="s">
        <v>1392</v>
      </c>
      <c r="I885" s="9" t="s">
        <v>1392</v>
      </c>
      <c r="J885" s="6" t="s">
        <v>1392</v>
      </c>
      <c r="K885" s="6" t="s">
        <v>1392</v>
      </c>
      <c r="L885" s="6" t="s">
        <v>1392</v>
      </c>
      <c r="M885" s="6" t="s">
        <v>1392</v>
      </c>
    </row>
    <row r="886" spans="1:13">
      <c r="A886" s="7" t="s">
        <v>924</v>
      </c>
      <c r="B886" s="7" t="s">
        <v>1657</v>
      </c>
      <c r="C886" s="7" t="s">
        <v>924</v>
      </c>
      <c r="D886" s="7" t="s">
        <v>1656</v>
      </c>
      <c r="E886" s="7">
        <v>809</v>
      </c>
      <c r="F886" s="8" t="s">
        <v>500</v>
      </c>
      <c r="G886" s="7" t="s">
        <v>1116</v>
      </c>
      <c r="H886" s="9" t="s">
        <v>1392</v>
      </c>
      <c r="I886" s="9" t="s">
        <v>1392</v>
      </c>
      <c r="J886" s="6" t="s">
        <v>1392</v>
      </c>
      <c r="K886" s="6" t="s">
        <v>1392</v>
      </c>
      <c r="L886" s="6" t="s">
        <v>1392</v>
      </c>
      <c r="M886" s="6" t="s">
        <v>1392</v>
      </c>
    </row>
    <row r="887" spans="1:13">
      <c r="A887" s="7" t="s">
        <v>248</v>
      </c>
      <c r="B887" s="7" t="s">
        <v>1491</v>
      </c>
      <c r="C887" s="7" t="s">
        <v>248</v>
      </c>
      <c r="D887" s="7" t="s">
        <v>1656</v>
      </c>
      <c r="E887" s="7">
        <v>1075</v>
      </c>
      <c r="F887" s="8" t="s">
        <v>249</v>
      </c>
      <c r="G887" s="7" t="s">
        <v>248</v>
      </c>
      <c r="H887" s="9" t="s">
        <v>1392</v>
      </c>
      <c r="I887" s="9" t="s">
        <v>1392</v>
      </c>
      <c r="J887" s="6" t="s">
        <v>1392</v>
      </c>
      <c r="K887" s="6" t="s">
        <v>1392</v>
      </c>
      <c r="L887" s="6" t="s">
        <v>1392</v>
      </c>
      <c r="M887" s="6" t="s">
        <v>1392</v>
      </c>
    </row>
    <row r="888" spans="1:13">
      <c r="A888" s="7" t="s">
        <v>925</v>
      </c>
      <c r="B888" s="7" t="s">
        <v>1655</v>
      </c>
      <c r="C888" s="7" t="s">
        <v>925</v>
      </c>
      <c r="D888" s="7" t="s">
        <v>1656</v>
      </c>
      <c r="E888" s="7">
        <v>416</v>
      </c>
      <c r="F888" s="8" t="s">
        <v>439</v>
      </c>
      <c r="G888" s="7" t="s">
        <v>1100</v>
      </c>
      <c r="H888" s="9" t="s">
        <v>345</v>
      </c>
      <c r="I888" s="9" t="s">
        <v>1392</v>
      </c>
      <c r="J888" s="6" t="s">
        <v>345</v>
      </c>
      <c r="K888" s="6" t="s">
        <v>1392</v>
      </c>
      <c r="L888" s="6" t="s">
        <v>1392</v>
      </c>
      <c r="M888" s="6" t="s">
        <v>1392</v>
      </c>
    </row>
    <row r="889" spans="1:13">
      <c r="A889" s="7" t="s">
        <v>1100</v>
      </c>
      <c r="B889" s="7" t="s">
        <v>1491</v>
      </c>
      <c r="C889" s="7" t="s">
        <v>1100</v>
      </c>
      <c r="D889" s="7" t="s">
        <v>1656</v>
      </c>
      <c r="E889" s="7">
        <v>983</v>
      </c>
      <c r="F889" s="8" t="s">
        <v>439</v>
      </c>
      <c r="G889" s="7" t="s">
        <v>1100</v>
      </c>
      <c r="H889" s="9" t="s">
        <v>1392</v>
      </c>
      <c r="I889" s="9" t="s">
        <v>1392</v>
      </c>
      <c r="J889" s="6" t="s">
        <v>1392</v>
      </c>
      <c r="K889" s="6" t="s">
        <v>1392</v>
      </c>
      <c r="L889" s="6" t="s">
        <v>1392</v>
      </c>
      <c r="M889" s="6" t="s">
        <v>1392</v>
      </c>
    </row>
    <row r="890" spans="1:13">
      <c r="A890" s="7" t="s">
        <v>190</v>
      </c>
      <c r="B890" s="7" t="s">
        <v>1491</v>
      </c>
      <c r="C890" s="7" t="s">
        <v>190</v>
      </c>
      <c r="D890" s="7" t="s">
        <v>1656</v>
      </c>
      <c r="E890" s="7">
        <v>1031</v>
      </c>
      <c r="F890" s="8" t="s">
        <v>191</v>
      </c>
      <c r="G890" s="7" t="s">
        <v>190</v>
      </c>
      <c r="H890" s="9" t="s">
        <v>1392</v>
      </c>
      <c r="I890" s="9" t="s">
        <v>1392</v>
      </c>
      <c r="J890" s="6" t="s">
        <v>1392</v>
      </c>
      <c r="K890" s="6" t="s">
        <v>1392</v>
      </c>
      <c r="L890" s="6" t="s">
        <v>1392</v>
      </c>
      <c r="M890" s="6" t="s">
        <v>1392</v>
      </c>
    </row>
    <row r="891" spans="1:13">
      <c r="A891" s="7" t="s">
        <v>48</v>
      </c>
      <c r="B891" s="10" t="s">
        <v>1491</v>
      </c>
      <c r="C891" s="7" t="s">
        <v>48</v>
      </c>
      <c r="D891" s="7" t="s">
        <v>1656</v>
      </c>
      <c r="E891" s="7">
        <v>915</v>
      </c>
      <c r="F891" s="11" t="s">
        <v>49</v>
      </c>
      <c r="G891" s="7" t="s">
        <v>48</v>
      </c>
      <c r="H891" s="9" t="s">
        <v>1392</v>
      </c>
      <c r="I891" s="9" t="s">
        <v>1392</v>
      </c>
      <c r="J891" s="6" t="s">
        <v>1392</v>
      </c>
      <c r="K891" s="6" t="s">
        <v>1392</v>
      </c>
      <c r="L891" s="6" t="s">
        <v>1392</v>
      </c>
      <c r="M891" s="6" t="s">
        <v>1392</v>
      </c>
    </row>
    <row r="892" spans="1:13">
      <c r="A892" s="7" t="s">
        <v>926</v>
      </c>
      <c r="B892" s="7" t="s">
        <v>1655</v>
      </c>
      <c r="C892" s="7" t="s">
        <v>926</v>
      </c>
      <c r="D892" s="7" t="s">
        <v>1656</v>
      </c>
      <c r="E892" s="7">
        <v>14</v>
      </c>
      <c r="F892" s="8" t="s">
        <v>346</v>
      </c>
      <c r="G892" s="7" t="s">
        <v>1062</v>
      </c>
      <c r="H892" s="9" t="s">
        <v>1392</v>
      </c>
      <c r="I892" s="9" t="s">
        <v>1392</v>
      </c>
      <c r="J892" s="6" t="s">
        <v>1392</v>
      </c>
      <c r="K892" s="6" t="s">
        <v>1392</v>
      </c>
      <c r="L892" s="6" t="s">
        <v>1392</v>
      </c>
      <c r="M892" s="6" t="s">
        <v>1392</v>
      </c>
    </row>
    <row r="893" spans="1:13">
      <c r="A893" s="7" t="s">
        <v>927</v>
      </c>
      <c r="B893" s="10" t="s">
        <v>1657</v>
      </c>
      <c r="C893" s="7" t="s">
        <v>927</v>
      </c>
      <c r="D893" s="7" t="s">
        <v>1656</v>
      </c>
      <c r="E893" s="7">
        <v>848</v>
      </c>
      <c r="F893" s="11" t="s">
        <v>8</v>
      </c>
      <c r="G893" s="7" t="s">
        <v>9</v>
      </c>
      <c r="H893" s="9" t="s">
        <v>1392</v>
      </c>
      <c r="I893" s="9" t="s">
        <v>1236</v>
      </c>
      <c r="J893" s="6" t="s">
        <v>1236</v>
      </c>
      <c r="K893" s="6" t="s">
        <v>1392</v>
      </c>
      <c r="L893" s="6" t="s">
        <v>1392</v>
      </c>
      <c r="M893" s="6" t="s">
        <v>1392</v>
      </c>
    </row>
    <row r="894" spans="1:13">
      <c r="A894" s="7" t="s">
        <v>928</v>
      </c>
      <c r="B894" s="7" t="s">
        <v>1657</v>
      </c>
      <c r="C894" s="7" t="s">
        <v>928</v>
      </c>
      <c r="D894" s="7" t="s">
        <v>1656</v>
      </c>
      <c r="E894" s="7">
        <v>847</v>
      </c>
      <c r="F894" s="8" t="s">
        <v>8</v>
      </c>
      <c r="G894" s="7" t="s">
        <v>9</v>
      </c>
      <c r="H894" s="9" t="s">
        <v>1392</v>
      </c>
      <c r="I894" s="9" t="s">
        <v>1236</v>
      </c>
      <c r="J894" s="6" t="s">
        <v>1236</v>
      </c>
      <c r="K894" s="6" t="s">
        <v>1392</v>
      </c>
      <c r="L894" s="6" t="s">
        <v>1392</v>
      </c>
      <c r="M894" s="6" t="s">
        <v>1392</v>
      </c>
    </row>
    <row r="895" spans="1:13">
      <c r="A895" s="7" t="s">
        <v>929</v>
      </c>
      <c r="B895" s="7" t="s">
        <v>1655</v>
      </c>
      <c r="C895" s="7" t="s">
        <v>929</v>
      </c>
      <c r="D895" s="7" t="s">
        <v>1656</v>
      </c>
      <c r="E895" s="7">
        <v>328</v>
      </c>
      <c r="F895" s="8" t="s">
        <v>410</v>
      </c>
      <c r="G895" s="7" t="s">
        <v>1090</v>
      </c>
      <c r="H895" s="9" t="s">
        <v>344</v>
      </c>
      <c r="I895" s="9" t="s">
        <v>1392</v>
      </c>
      <c r="J895" s="6" t="s">
        <v>344</v>
      </c>
      <c r="K895" s="6" t="s">
        <v>1392</v>
      </c>
      <c r="L895" s="6" t="s">
        <v>1392</v>
      </c>
      <c r="M895" s="6" t="s">
        <v>1392</v>
      </c>
    </row>
    <row r="896" spans="1:13">
      <c r="A896" s="7" t="s">
        <v>930</v>
      </c>
      <c r="B896" s="7" t="s">
        <v>1657</v>
      </c>
      <c r="C896" s="7" t="s">
        <v>930</v>
      </c>
      <c r="D896" s="7" t="s">
        <v>1656</v>
      </c>
      <c r="E896" s="7">
        <v>843</v>
      </c>
      <c r="F896" s="8" t="s">
        <v>8</v>
      </c>
      <c r="G896" s="7" t="s">
        <v>9</v>
      </c>
      <c r="H896" s="9" t="s">
        <v>1392</v>
      </c>
      <c r="I896" s="9" t="s">
        <v>1236</v>
      </c>
      <c r="J896" s="6" t="s">
        <v>1236</v>
      </c>
      <c r="K896" s="6" t="s">
        <v>1392</v>
      </c>
      <c r="L896" s="6" t="s">
        <v>1392</v>
      </c>
      <c r="M896" s="6" t="s">
        <v>1392</v>
      </c>
    </row>
    <row r="897" spans="1:13">
      <c r="A897" s="7" t="s">
        <v>931</v>
      </c>
      <c r="B897" s="7" t="s">
        <v>1655</v>
      </c>
      <c r="C897" s="7" t="s">
        <v>931</v>
      </c>
      <c r="D897" s="7" t="s">
        <v>1656</v>
      </c>
      <c r="E897" s="7">
        <v>363</v>
      </c>
      <c r="F897" s="8" t="s">
        <v>416</v>
      </c>
      <c r="G897" s="7" t="s">
        <v>1093</v>
      </c>
      <c r="H897" s="9" t="s">
        <v>1392</v>
      </c>
      <c r="I897" s="9" t="s">
        <v>1392</v>
      </c>
      <c r="J897" s="6" t="s">
        <v>1392</v>
      </c>
      <c r="K897" s="6" t="s">
        <v>1392</v>
      </c>
      <c r="L897" s="6" t="s">
        <v>1392</v>
      </c>
      <c r="M897" s="6" t="s">
        <v>1392</v>
      </c>
    </row>
    <row r="898" spans="1:13">
      <c r="A898" s="7" t="s">
        <v>549</v>
      </c>
      <c r="B898" s="7" t="s">
        <v>1658</v>
      </c>
      <c r="C898" s="7" t="s">
        <v>549</v>
      </c>
      <c r="D898" s="7" t="s">
        <v>1656</v>
      </c>
      <c r="E898" s="7">
        <v>683</v>
      </c>
      <c r="F898" s="8" t="s">
        <v>545</v>
      </c>
      <c r="G898" s="7" t="s">
        <v>1127</v>
      </c>
      <c r="H898" s="9" t="s">
        <v>1392</v>
      </c>
      <c r="I898" s="9" t="s">
        <v>1392</v>
      </c>
      <c r="J898" s="6" t="s">
        <v>1392</v>
      </c>
      <c r="K898" s="6" t="s">
        <v>1392</v>
      </c>
      <c r="L898" s="6" t="s">
        <v>1392</v>
      </c>
      <c r="M898" s="6" t="s">
        <v>1392</v>
      </c>
    </row>
    <row r="899" spans="1:13">
      <c r="A899" s="7" t="s">
        <v>932</v>
      </c>
      <c r="B899" s="7" t="s">
        <v>1655</v>
      </c>
      <c r="C899" s="7" t="s">
        <v>932</v>
      </c>
      <c r="D899" s="7" t="s">
        <v>1656</v>
      </c>
      <c r="E899" s="7">
        <v>671</v>
      </c>
      <c r="F899" s="8" t="s">
        <v>545</v>
      </c>
      <c r="G899" s="7" t="s">
        <v>1127</v>
      </c>
      <c r="H899" s="9" t="s">
        <v>1392</v>
      </c>
      <c r="I899" s="9" t="s">
        <v>1392</v>
      </c>
      <c r="J899" s="6" t="s">
        <v>1392</v>
      </c>
      <c r="K899" s="6" t="s">
        <v>1392</v>
      </c>
      <c r="L899" s="6" t="s">
        <v>1392</v>
      </c>
      <c r="M899" s="6" t="s">
        <v>1392</v>
      </c>
    </row>
    <row r="900" spans="1:13">
      <c r="A900" s="7" t="s">
        <v>933</v>
      </c>
      <c r="B900" s="7" t="s">
        <v>1655</v>
      </c>
      <c r="C900" s="7" t="s">
        <v>933</v>
      </c>
      <c r="D900" s="7" t="s">
        <v>1656</v>
      </c>
      <c r="E900" s="7">
        <v>680</v>
      </c>
      <c r="F900" s="8" t="s">
        <v>545</v>
      </c>
      <c r="G900" s="7" t="s">
        <v>1127</v>
      </c>
      <c r="H900" s="9" t="s">
        <v>1392</v>
      </c>
      <c r="I900" s="9" t="s">
        <v>1392</v>
      </c>
      <c r="J900" s="6" t="s">
        <v>1392</v>
      </c>
      <c r="K900" s="6" t="s">
        <v>1561</v>
      </c>
      <c r="L900" s="6" t="s">
        <v>1572</v>
      </c>
      <c r="M900" s="6" t="s">
        <v>1559</v>
      </c>
    </row>
    <row r="901" spans="1:13">
      <c r="A901" s="7" t="s">
        <v>42</v>
      </c>
      <c r="B901" s="10" t="s">
        <v>1491</v>
      </c>
      <c r="C901" s="7" t="s">
        <v>42</v>
      </c>
      <c r="D901" s="7" t="s">
        <v>1656</v>
      </c>
      <c r="E901" s="7">
        <v>908</v>
      </c>
      <c r="F901" s="11" t="s">
        <v>43</v>
      </c>
      <c r="G901" s="7" t="s">
        <v>42</v>
      </c>
      <c r="H901" s="9" t="s">
        <v>1392</v>
      </c>
      <c r="I901" s="9" t="s">
        <v>1392</v>
      </c>
      <c r="J901" s="6" t="s">
        <v>1392</v>
      </c>
      <c r="K901" s="6" t="s">
        <v>1392</v>
      </c>
      <c r="L901" s="6" t="s">
        <v>1392</v>
      </c>
      <c r="M901" s="6" t="s">
        <v>1392</v>
      </c>
    </row>
    <row r="902" spans="1:13">
      <c r="A902" s="7" t="s">
        <v>56</v>
      </c>
      <c r="B902" s="7" t="s">
        <v>1491</v>
      </c>
      <c r="C902" s="7" t="s">
        <v>56</v>
      </c>
      <c r="D902" s="7" t="s">
        <v>1656</v>
      </c>
      <c r="E902" s="7">
        <v>921</v>
      </c>
      <c r="F902" s="8" t="s">
        <v>57</v>
      </c>
      <c r="G902" s="7" t="s">
        <v>56</v>
      </c>
      <c r="H902" s="9" t="s">
        <v>1392</v>
      </c>
      <c r="I902" s="9" t="s">
        <v>1392</v>
      </c>
      <c r="J902" s="6" t="s">
        <v>1392</v>
      </c>
      <c r="K902" s="6" t="s">
        <v>1392</v>
      </c>
      <c r="L902" s="6" t="s">
        <v>1392</v>
      </c>
      <c r="M902" s="6" t="s">
        <v>1392</v>
      </c>
    </row>
    <row r="903" spans="1:13">
      <c r="A903" s="7" t="s">
        <v>938</v>
      </c>
      <c r="B903" s="7" t="s">
        <v>1655</v>
      </c>
      <c r="C903" s="7" t="s">
        <v>938</v>
      </c>
      <c r="D903" s="7" t="s">
        <v>1656</v>
      </c>
      <c r="E903" s="7">
        <v>83</v>
      </c>
      <c r="F903" s="8" t="s">
        <v>362</v>
      </c>
      <c r="G903" s="7" t="s">
        <v>1071</v>
      </c>
      <c r="H903" s="9" t="s">
        <v>348</v>
      </c>
      <c r="I903" s="9" t="s">
        <v>1392</v>
      </c>
      <c r="J903" s="6" t="s">
        <v>348</v>
      </c>
      <c r="K903" s="6" t="s">
        <v>1392</v>
      </c>
      <c r="L903" s="6" t="s">
        <v>1392</v>
      </c>
      <c r="M903" s="6" t="s">
        <v>1392</v>
      </c>
    </row>
    <row r="904" spans="1:13">
      <c r="A904" s="7" t="s">
        <v>939</v>
      </c>
      <c r="B904" s="10" t="s">
        <v>1657</v>
      </c>
      <c r="C904" s="7" t="s">
        <v>939</v>
      </c>
      <c r="D904" s="7" t="s">
        <v>1656</v>
      </c>
      <c r="E904" s="7">
        <v>256</v>
      </c>
      <c r="F904" s="11" t="s">
        <v>403</v>
      </c>
      <c r="G904" s="7" t="s">
        <v>1085</v>
      </c>
      <c r="H904" s="9" t="s">
        <v>350</v>
      </c>
      <c r="I904" s="9" t="s">
        <v>1392</v>
      </c>
      <c r="J904" s="6" t="s">
        <v>350</v>
      </c>
      <c r="K904" s="6" t="s">
        <v>1392</v>
      </c>
      <c r="L904" s="6" t="s">
        <v>1392</v>
      </c>
      <c r="M904" s="6" t="s">
        <v>1392</v>
      </c>
    </row>
    <row r="905" spans="1:13">
      <c r="A905" s="7" t="s">
        <v>1606</v>
      </c>
      <c r="B905" s="7" t="s">
        <v>1660</v>
      </c>
      <c r="C905" s="7" t="s">
        <v>854</v>
      </c>
      <c r="D905" s="7" t="s">
        <v>1656</v>
      </c>
      <c r="E905" s="7">
        <v>47</v>
      </c>
      <c r="F905" s="8" t="s">
        <v>1392</v>
      </c>
      <c r="G905" s="7" t="s">
        <v>1392</v>
      </c>
      <c r="H905" s="9" t="s">
        <v>1392</v>
      </c>
      <c r="I905" s="9" t="s">
        <v>1392</v>
      </c>
      <c r="J905" s="6" t="s">
        <v>1392</v>
      </c>
      <c r="K905" s="6" t="s">
        <v>1392</v>
      </c>
      <c r="L905" s="6" t="s">
        <v>1392</v>
      </c>
      <c r="M905" s="6" t="s">
        <v>1392</v>
      </c>
    </row>
    <row r="906" spans="1:13">
      <c r="A906" s="7" t="s">
        <v>1065</v>
      </c>
      <c r="B906" s="10" t="s">
        <v>1491</v>
      </c>
      <c r="C906" s="7" t="s">
        <v>1065</v>
      </c>
      <c r="D906" s="7" t="s">
        <v>1656</v>
      </c>
      <c r="E906" s="7">
        <v>905</v>
      </c>
      <c r="F906" s="11" t="s">
        <v>352</v>
      </c>
      <c r="G906" s="7" t="s">
        <v>1065</v>
      </c>
      <c r="H906" s="9" t="s">
        <v>1392</v>
      </c>
      <c r="I906" s="9" t="s">
        <v>1392</v>
      </c>
      <c r="J906" s="6" t="s">
        <v>1392</v>
      </c>
      <c r="K906" s="6" t="s">
        <v>1392</v>
      </c>
      <c r="L906" s="6" t="s">
        <v>1392</v>
      </c>
      <c r="M906" s="6" t="s">
        <v>1392</v>
      </c>
    </row>
    <row r="907" spans="1:13">
      <c r="A907" s="7" t="s">
        <v>940</v>
      </c>
      <c r="B907" s="7" t="s">
        <v>1657</v>
      </c>
      <c r="C907" s="7" t="s">
        <v>940</v>
      </c>
      <c r="D907" s="7" t="s">
        <v>1656</v>
      </c>
      <c r="E907" s="7">
        <v>792</v>
      </c>
      <c r="F907" s="8" t="s">
        <v>410</v>
      </c>
      <c r="G907" s="7" t="s">
        <v>1090</v>
      </c>
      <c r="H907" s="9" t="s">
        <v>1392</v>
      </c>
      <c r="I907" s="9" t="s">
        <v>1392</v>
      </c>
      <c r="J907" s="6" t="s">
        <v>1392</v>
      </c>
      <c r="K907" s="6" t="s">
        <v>1392</v>
      </c>
      <c r="L907" s="6" t="s">
        <v>1392</v>
      </c>
      <c r="M907" s="6" t="s">
        <v>1392</v>
      </c>
    </row>
    <row r="908" spans="1:13">
      <c r="A908" s="7" t="s">
        <v>38</v>
      </c>
      <c r="B908" s="7" t="s">
        <v>1491</v>
      </c>
      <c r="C908" s="7" t="s">
        <v>38</v>
      </c>
      <c r="D908" s="7" t="s">
        <v>1656</v>
      </c>
      <c r="E908" s="7">
        <v>897</v>
      </c>
      <c r="F908" s="8" t="s">
        <v>39</v>
      </c>
      <c r="G908" s="7" t="s">
        <v>38</v>
      </c>
      <c r="H908" s="9" t="s">
        <v>1392</v>
      </c>
      <c r="I908" s="9" t="s">
        <v>1392</v>
      </c>
      <c r="J908" s="6" t="s">
        <v>1392</v>
      </c>
      <c r="K908" s="6" t="s">
        <v>1392</v>
      </c>
      <c r="L908" s="6" t="s">
        <v>1392</v>
      </c>
      <c r="M908" s="6" t="s">
        <v>1392</v>
      </c>
    </row>
    <row r="909" spans="1:13">
      <c r="A909" s="6" t="s">
        <v>1635</v>
      </c>
      <c r="B909" s="10" t="s">
        <v>1660</v>
      </c>
      <c r="C909" s="6" t="s">
        <v>869</v>
      </c>
      <c r="D909" s="7" t="s">
        <v>1656</v>
      </c>
      <c r="E909" s="7">
        <v>606</v>
      </c>
      <c r="F909" s="8" t="s">
        <v>1392</v>
      </c>
      <c r="G909" s="7" t="s">
        <v>1392</v>
      </c>
      <c r="H909" s="9" t="s">
        <v>1392</v>
      </c>
      <c r="I909" s="9" t="s">
        <v>1392</v>
      </c>
      <c r="J909" s="6" t="s">
        <v>1392</v>
      </c>
      <c r="K909" s="6" t="s">
        <v>1392</v>
      </c>
      <c r="L909" s="6" t="s">
        <v>1392</v>
      </c>
      <c r="M909" s="6" t="s">
        <v>1392</v>
      </c>
    </row>
    <row r="910" spans="1:13">
      <c r="A910" s="7" t="s">
        <v>941</v>
      </c>
      <c r="B910" s="7" t="s">
        <v>1657</v>
      </c>
      <c r="C910" s="7" t="s">
        <v>941</v>
      </c>
      <c r="D910" s="7" t="s">
        <v>1656</v>
      </c>
      <c r="E910" s="7">
        <v>763</v>
      </c>
      <c r="F910" s="8" t="s">
        <v>410</v>
      </c>
      <c r="G910" s="7" t="s">
        <v>1090</v>
      </c>
      <c r="H910" s="9" t="s">
        <v>1392</v>
      </c>
      <c r="I910" s="9" t="s">
        <v>1392</v>
      </c>
      <c r="J910" s="6" t="s">
        <v>1392</v>
      </c>
      <c r="K910" s="6" t="s">
        <v>1392</v>
      </c>
      <c r="L910" s="6" t="s">
        <v>1392</v>
      </c>
      <c r="M910" s="6" t="s">
        <v>1392</v>
      </c>
    </row>
    <row r="911" spans="1:13">
      <c r="A911" s="7" t="s">
        <v>942</v>
      </c>
      <c r="B911" s="7" t="s">
        <v>1657</v>
      </c>
      <c r="C911" s="7" t="s">
        <v>942</v>
      </c>
      <c r="D911" s="7" t="s">
        <v>1656</v>
      </c>
      <c r="E911" s="7">
        <v>849</v>
      </c>
      <c r="F911" s="8" t="s">
        <v>552</v>
      </c>
      <c r="G911" s="7" t="s">
        <v>1128</v>
      </c>
      <c r="H911" s="9" t="s">
        <v>1392</v>
      </c>
      <c r="I911" s="9" t="s">
        <v>1236</v>
      </c>
      <c r="J911" s="6" t="s">
        <v>1236</v>
      </c>
      <c r="K911" s="6" t="s">
        <v>1392</v>
      </c>
      <c r="L911" s="6" t="s">
        <v>1392</v>
      </c>
      <c r="M911" s="6" t="s">
        <v>1392</v>
      </c>
    </row>
    <row r="912" spans="1:13">
      <c r="A912" s="7" t="s">
        <v>60</v>
      </c>
      <c r="B912" s="7" t="s">
        <v>1491</v>
      </c>
      <c r="C912" s="7" t="s">
        <v>60</v>
      </c>
      <c r="D912" s="7" t="s">
        <v>1656</v>
      </c>
      <c r="E912" s="7">
        <v>924</v>
      </c>
      <c r="F912" s="8" t="s">
        <v>61</v>
      </c>
      <c r="G912" s="7" t="s">
        <v>60</v>
      </c>
      <c r="H912" s="9" t="s">
        <v>1392</v>
      </c>
      <c r="I912" s="9" t="s">
        <v>1392</v>
      </c>
      <c r="J912" s="6" t="s">
        <v>1392</v>
      </c>
      <c r="K912" s="6" t="s">
        <v>1392</v>
      </c>
      <c r="L912" s="6" t="s">
        <v>1392</v>
      </c>
      <c r="M912" s="6" t="s">
        <v>1392</v>
      </c>
    </row>
    <row r="913" spans="1:13">
      <c r="A913" s="7" t="s">
        <v>943</v>
      </c>
      <c r="B913" s="7" t="s">
        <v>1657</v>
      </c>
      <c r="C913" s="7" t="s">
        <v>943</v>
      </c>
      <c r="D913" s="7" t="s">
        <v>1656</v>
      </c>
      <c r="E913" s="7">
        <v>840</v>
      </c>
      <c r="F913" s="8" t="s">
        <v>8</v>
      </c>
      <c r="G913" s="7" t="s">
        <v>9</v>
      </c>
      <c r="H913" s="9" t="s">
        <v>1392</v>
      </c>
      <c r="I913" s="9" t="s">
        <v>1236</v>
      </c>
      <c r="J913" s="6" t="s">
        <v>1236</v>
      </c>
      <c r="K913" s="6" t="s">
        <v>1392</v>
      </c>
      <c r="L913" s="6" t="s">
        <v>1392</v>
      </c>
      <c r="M913" s="6" t="s">
        <v>1392</v>
      </c>
    </row>
    <row r="914" spans="1:13">
      <c r="A914" s="7" t="s">
        <v>231</v>
      </c>
      <c r="B914" s="7" t="s">
        <v>1491</v>
      </c>
      <c r="C914" s="7" t="s">
        <v>231</v>
      </c>
      <c r="D914" s="7" t="s">
        <v>1656</v>
      </c>
      <c r="E914" s="7">
        <v>1060</v>
      </c>
      <c r="F914" s="8" t="s">
        <v>232</v>
      </c>
      <c r="G914" s="7" t="s">
        <v>231</v>
      </c>
      <c r="H914" s="9" t="s">
        <v>1392</v>
      </c>
      <c r="I914" s="9" t="s">
        <v>1392</v>
      </c>
      <c r="J914" s="6" t="s">
        <v>1392</v>
      </c>
      <c r="K914" s="6" t="s">
        <v>1392</v>
      </c>
      <c r="L914" s="6" t="s">
        <v>1392</v>
      </c>
      <c r="M914" s="6" t="s">
        <v>1392</v>
      </c>
    </row>
    <row r="915" spans="1:13">
      <c r="A915" s="6" t="s">
        <v>944</v>
      </c>
      <c r="B915" s="10" t="s">
        <v>1657</v>
      </c>
      <c r="C915" s="6" t="s">
        <v>944</v>
      </c>
      <c r="D915" s="7" t="s">
        <v>1656</v>
      </c>
      <c r="E915" s="7">
        <v>280</v>
      </c>
      <c r="F915" s="8" t="s">
        <v>403</v>
      </c>
      <c r="G915" s="7" t="s">
        <v>1085</v>
      </c>
      <c r="H915" s="9" t="s">
        <v>344</v>
      </c>
      <c r="I915" s="9" t="s">
        <v>1392</v>
      </c>
      <c r="J915" s="6" t="s">
        <v>344</v>
      </c>
      <c r="K915" s="6" t="s">
        <v>1392</v>
      </c>
      <c r="L915" s="6" t="s">
        <v>1392</v>
      </c>
      <c r="M915" s="6" t="s">
        <v>1392</v>
      </c>
    </row>
    <row r="916" spans="1:13">
      <c r="A916" s="7" t="s">
        <v>945</v>
      </c>
      <c r="B916" s="7" t="s">
        <v>1655</v>
      </c>
      <c r="C916" s="7" t="s">
        <v>945</v>
      </c>
      <c r="D916" s="7" t="s">
        <v>1656</v>
      </c>
      <c r="E916" s="7">
        <v>643</v>
      </c>
      <c r="F916" s="8" t="s">
        <v>541</v>
      </c>
      <c r="G916" s="7" t="s">
        <v>1126</v>
      </c>
      <c r="H916" s="9" t="s">
        <v>1392</v>
      </c>
      <c r="I916" s="9" t="s">
        <v>1392</v>
      </c>
      <c r="J916" s="6" t="s">
        <v>1392</v>
      </c>
      <c r="K916" s="6" t="s">
        <v>1392</v>
      </c>
      <c r="L916" s="6" t="s">
        <v>1392</v>
      </c>
      <c r="M916" s="6" t="s">
        <v>1392</v>
      </c>
    </row>
    <row r="917" spans="1:13">
      <c r="A917" s="7" t="s">
        <v>1648</v>
      </c>
      <c r="B917" s="7" t="s">
        <v>1660</v>
      </c>
      <c r="C917" s="7" t="s">
        <v>943</v>
      </c>
      <c r="D917" s="7" t="s">
        <v>1656</v>
      </c>
      <c r="E917" s="7">
        <v>841</v>
      </c>
      <c r="F917" s="8" t="s">
        <v>1392</v>
      </c>
      <c r="G917" s="7" t="s">
        <v>1392</v>
      </c>
      <c r="H917" s="9" t="s">
        <v>1392</v>
      </c>
      <c r="I917" s="9" t="s">
        <v>1392</v>
      </c>
      <c r="J917" s="6" t="s">
        <v>1392</v>
      </c>
      <c r="K917" s="6" t="s">
        <v>1392</v>
      </c>
      <c r="L917" s="6" t="s">
        <v>1392</v>
      </c>
      <c r="M917" s="6" t="s">
        <v>1392</v>
      </c>
    </row>
    <row r="918" spans="1:13">
      <c r="A918" s="7" t="s">
        <v>946</v>
      </c>
      <c r="B918" s="7" t="s">
        <v>1655</v>
      </c>
      <c r="C918" s="7" t="s">
        <v>946</v>
      </c>
      <c r="D918" s="7" t="s">
        <v>1656</v>
      </c>
      <c r="E918" s="7">
        <v>639</v>
      </c>
      <c r="F918" s="8" t="s">
        <v>541</v>
      </c>
      <c r="G918" s="7" t="s">
        <v>1126</v>
      </c>
      <c r="H918" s="9" t="s">
        <v>1392</v>
      </c>
      <c r="I918" s="9" t="s">
        <v>1392</v>
      </c>
      <c r="J918" s="6" t="s">
        <v>1392</v>
      </c>
      <c r="K918" s="6" t="s">
        <v>1556</v>
      </c>
      <c r="L918" s="6" t="s">
        <v>1558</v>
      </c>
      <c r="M918" s="6" t="s">
        <v>1559</v>
      </c>
    </row>
    <row r="919" spans="1:13">
      <c r="A919" s="7" t="s">
        <v>947</v>
      </c>
      <c r="B919" s="7" t="s">
        <v>1655</v>
      </c>
      <c r="C919" s="7" t="s">
        <v>947</v>
      </c>
      <c r="D919" s="7" t="s">
        <v>1656</v>
      </c>
      <c r="E919" s="7">
        <v>140</v>
      </c>
      <c r="F919" s="8" t="s">
        <v>364</v>
      </c>
      <c r="G919" s="7" t="s">
        <v>1072</v>
      </c>
      <c r="H919" s="9" t="s">
        <v>1392</v>
      </c>
      <c r="I919" s="9" t="s">
        <v>1392</v>
      </c>
      <c r="J919" s="6" t="s">
        <v>1392</v>
      </c>
      <c r="K919" s="6" t="s">
        <v>1392</v>
      </c>
      <c r="L919" s="6" t="s">
        <v>1392</v>
      </c>
      <c r="M919" s="6" t="s">
        <v>1392</v>
      </c>
    </row>
    <row r="920" spans="1:13">
      <c r="A920" s="7" t="s">
        <v>467</v>
      </c>
      <c r="B920" s="10" t="s">
        <v>1658</v>
      </c>
      <c r="C920" s="7" t="s">
        <v>467</v>
      </c>
      <c r="D920" s="7" t="s">
        <v>1656</v>
      </c>
      <c r="E920" s="7">
        <v>473</v>
      </c>
      <c r="F920" s="11" t="s">
        <v>464</v>
      </c>
      <c r="G920" s="7" t="s">
        <v>1106</v>
      </c>
      <c r="H920" s="9" t="s">
        <v>1392</v>
      </c>
      <c r="I920" s="9" t="s">
        <v>1392</v>
      </c>
      <c r="J920" s="6" t="s">
        <v>1392</v>
      </c>
      <c r="K920" s="6" t="s">
        <v>1392</v>
      </c>
      <c r="L920" s="6" t="s">
        <v>1392</v>
      </c>
      <c r="M920" s="6" t="s">
        <v>1392</v>
      </c>
    </row>
    <row r="921" spans="1:13">
      <c r="A921" s="7" t="s">
        <v>948</v>
      </c>
      <c r="B921" s="7" t="s">
        <v>1657</v>
      </c>
      <c r="C921" s="7" t="s">
        <v>948</v>
      </c>
      <c r="D921" s="7" t="s">
        <v>1656</v>
      </c>
      <c r="E921" s="7">
        <v>852</v>
      </c>
      <c r="F921" s="8" t="s">
        <v>553</v>
      </c>
      <c r="G921" s="7" t="s">
        <v>1129</v>
      </c>
      <c r="H921" s="9" t="s">
        <v>1392</v>
      </c>
      <c r="I921" s="9" t="s">
        <v>1236</v>
      </c>
      <c r="J921" s="6" t="s">
        <v>1236</v>
      </c>
      <c r="K921" s="6" t="s">
        <v>1392</v>
      </c>
      <c r="L921" s="6" t="s">
        <v>1392</v>
      </c>
      <c r="M921" s="6" t="s">
        <v>1392</v>
      </c>
    </row>
    <row r="922" spans="1:13">
      <c r="A922" s="7" t="s">
        <v>1126</v>
      </c>
      <c r="B922" s="7" t="s">
        <v>1491</v>
      </c>
      <c r="C922" s="7" t="s">
        <v>1126</v>
      </c>
      <c r="D922" s="7" t="s">
        <v>1656</v>
      </c>
      <c r="E922" s="7">
        <v>1090</v>
      </c>
      <c r="F922" s="8" t="s">
        <v>541</v>
      </c>
      <c r="G922" s="7" t="s">
        <v>1126</v>
      </c>
      <c r="H922" s="9" t="s">
        <v>1392</v>
      </c>
      <c r="I922" s="9" t="s">
        <v>1392</v>
      </c>
      <c r="J922" s="6" t="s">
        <v>1392</v>
      </c>
      <c r="K922" s="6" t="s">
        <v>1392</v>
      </c>
      <c r="L922" s="6" t="s">
        <v>1392</v>
      </c>
      <c r="M922" s="6" t="s">
        <v>1392</v>
      </c>
    </row>
    <row r="923" spans="1:13">
      <c r="A923" s="7" t="s">
        <v>1674</v>
      </c>
      <c r="B923" s="7" t="s">
        <v>1491</v>
      </c>
      <c r="C923" s="7" t="s">
        <v>1126</v>
      </c>
      <c r="D923" s="7" t="s">
        <v>1656</v>
      </c>
      <c r="E923" s="7">
        <v>1103</v>
      </c>
      <c r="F923" s="8" t="s">
        <v>541</v>
      </c>
      <c r="G923" s="7" t="s">
        <v>1392</v>
      </c>
      <c r="H923" s="9" t="s">
        <v>1392</v>
      </c>
      <c r="I923" s="9" t="s">
        <v>1392</v>
      </c>
      <c r="J923" s="6" t="s">
        <v>1392</v>
      </c>
      <c r="K923" s="6" t="s">
        <v>1392</v>
      </c>
      <c r="L923" s="6" t="s">
        <v>1392</v>
      </c>
      <c r="M923" s="6" t="s">
        <v>1392</v>
      </c>
    </row>
    <row r="924" spans="1:13">
      <c r="A924" s="7" t="s">
        <v>1664</v>
      </c>
      <c r="B924" s="10" t="s">
        <v>1491</v>
      </c>
      <c r="C924" s="7" t="s">
        <v>1664</v>
      </c>
      <c r="D924" s="7" t="s">
        <v>1656</v>
      </c>
      <c r="E924" s="7">
        <v>869</v>
      </c>
      <c r="F924" s="11" t="s">
        <v>1392</v>
      </c>
      <c r="G924" s="7" t="s">
        <v>1392</v>
      </c>
      <c r="H924" s="9" t="s">
        <v>1392</v>
      </c>
      <c r="I924" s="9" t="s">
        <v>1392</v>
      </c>
      <c r="J924" s="6" t="s">
        <v>1392</v>
      </c>
      <c r="K924" s="6" t="s">
        <v>1392</v>
      </c>
      <c r="L924" s="6" t="s">
        <v>1392</v>
      </c>
      <c r="M924" s="6" t="s">
        <v>1392</v>
      </c>
    </row>
    <row r="925" spans="1:13">
      <c r="A925" s="7" t="s">
        <v>242</v>
      </c>
      <c r="B925" s="7" t="s">
        <v>1491</v>
      </c>
      <c r="C925" s="7" t="s">
        <v>242</v>
      </c>
      <c r="D925" s="7" t="s">
        <v>1656</v>
      </c>
      <c r="E925" s="7">
        <v>1071</v>
      </c>
      <c r="F925" s="8" t="s">
        <v>243</v>
      </c>
      <c r="G925" s="7" t="s">
        <v>242</v>
      </c>
      <c r="H925" s="9" t="s">
        <v>1392</v>
      </c>
      <c r="I925" s="9" t="s">
        <v>1392</v>
      </c>
      <c r="J925" s="6" t="s">
        <v>1392</v>
      </c>
      <c r="K925" s="6" t="s">
        <v>1392</v>
      </c>
      <c r="L925" s="6" t="s">
        <v>1392</v>
      </c>
      <c r="M925" s="6" t="s">
        <v>1392</v>
      </c>
    </row>
    <row r="926" spans="1:13">
      <c r="A926" s="7" t="s">
        <v>949</v>
      </c>
      <c r="B926" s="7" t="s">
        <v>1655</v>
      </c>
      <c r="C926" s="7" t="s">
        <v>949</v>
      </c>
      <c r="D926" s="7" t="s">
        <v>1656</v>
      </c>
      <c r="E926" s="7">
        <v>706</v>
      </c>
      <c r="F926" s="8" t="s">
        <v>557</v>
      </c>
      <c r="G926" s="7" t="s">
        <v>1132</v>
      </c>
      <c r="H926" s="9" t="s">
        <v>1392</v>
      </c>
      <c r="I926" s="9" t="s">
        <v>1392</v>
      </c>
      <c r="J926" s="6" t="s">
        <v>1392</v>
      </c>
      <c r="K926" s="6" t="s">
        <v>1392</v>
      </c>
      <c r="L926" s="6" t="s">
        <v>1392</v>
      </c>
      <c r="M926" s="6" t="s">
        <v>1392</v>
      </c>
    </row>
    <row r="927" spans="1:13">
      <c r="A927" s="7" t="s">
        <v>950</v>
      </c>
      <c r="B927" s="7" t="s">
        <v>1657</v>
      </c>
      <c r="C927" s="7" t="s">
        <v>950</v>
      </c>
      <c r="D927" s="7" t="s">
        <v>1656</v>
      </c>
      <c r="E927" s="7">
        <v>124</v>
      </c>
      <c r="F927" s="8" t="s">
        <v>364</v>
      </c>
      <c r="G927" s="7" t="s">
        <v>1072</v>
      </c>
      <c r="H927" s="9" t="s">
        <v>1392</v>
      </c>
      <c r="I927" s="9" t="s">
        <v>1392</v>
      </c>
      <c r="J927" s="6" t="s">
        <v>1392</v>
      </c>
      <c r="K927" s="6" t="s">
        <v>1392</v>
      </c>
      <c r="L927" s="6" t="s">
        <v>1392</v>
      </c>
      <c r="M927" s="6" t="s">
        <v>1392</v>
      </c>
    </row>
    <row r="928" spans="1:13">
      <c r="A928" s="7" t="s">
        <v>951</v>
      </c>
      <c r="B928" s="10" t="s">
        <v>1655</v>
      </c>
      <c r="C928" s="7" t="s">
        <v>951</v>
      </c>
      <c r="D928" s="7" t="s">
        <v>1656</v>
      </c>
      <c r="E928" s="7">
        <v>696</v>
      </c>
      <c r="F928" s="11" t="s">
        <v>553</v>
      </c>
      <c r="G928" s="7" t="s">
        <v>1129</v>
      </c>
      <c r="H928" s="9" t="s">
        <v>1392</v>
      </c>
      <c r="I928" s="9" t="s">
        <v>1392</v>
      </c>
      <c r="J928" s="6" t="s">
        <v>1392</v>
      </c>
      <c r="K928" s="6" t="s">
        <v>1392</v>
      </c>
      <c r="L928" s="6" t="s">
        <v>1392</v>
      </c>
      <c r="M928" s="6" t="s">
        <v>1392</v>
      </c>
    </row>
    <row r="929" spans="1:13">
      <c r="A929" s="7" t="s">
        <v>952</v>
      </c>
      <c r="B929" s="10" t="s">
        <v>1655</v>
      </c>
      <c r="C929" s="7" t="s">
        <v>952</v>
      </c>
      <c r="D929" s="7" t="s">
        <v>1656</v>
      </c>
      <c r="E929" s="7">
        <v>376</v>
      </c>
      <c r="F929" s="11" t="s">
        <v>421</v>
      </c>
      <c r="G929" s="7" t="s">
        <v>1094</v>
      </c>
      <c r="H929" s="9" t="s">
        <v>1392</v>
      </c>
      <c r="I929" s="9" t="s">
        <v>1392</v>
      </c>
      <c r="J929" s="6" t="s">
        <v>1392</v>
      </c>
      <c r="K929" s="6" t="s">
        <v>1553</v>
      </c>
      <c r="L929" s="6" t="s">
        <v>1563</v>
      </c>
      <c r="M929" s="6" t="s">
        <v>1564</v>
      </c>
    </row>
    <row r="930" spans="1:13">
      <c r="A930" s="7" t="s">
        <v>953</v>
      </c>
      <c r="B930" s="10" t="s">
        <v>1657</v>
      </c>
      <c r="C930" s="7" t="s">
        <v>953</v>
      </c>
      <c r="D930" s="7" t="s">
        <v>1656</v>
      </c>
      <c r="E930" s="7">
        <v>725</v>
      </c>
      <c r="F930" s="11" t="s">
        <v>410</v>
      </c>
      <c r="G930" s="7" t="s">
        <v>1090</v>
      </c>
      <c r="H930" s="9" t="s">
        <v>1392</v>
      </c>
      <c r="I930" s="9" t="s">
        <v>1392</v>
      </c>
      <c r="J930" s="6" t="s">
        <v>1392</v>
      </c>
      <c r="K930" s="6" t="s">
        <v>1392</v>
      </c>
      <c r="L930" s="6" t="s">
        <v>1392</v>
      </c>
      <c r="M930" s="6" t="s">
        <v>1392</v>
      </c>
    </row>
    <row r="931" spans="1:13">
      <c r="A931" s="7" t="s">
        <v>66</v>
      </c>
      <c r="B931" s="7" t="s">
        <v>1491</v>
      </c>
      <c r="C931" s="7" t="s">
        <v>66</v>
      </c>
      <c r="D931" s="7" t="s">
        <v>1656</v>
      </c>
      <c r="E931" s="7">
        <v>929</v>
      </c>
      <c r="F931" s="8" t="s">
        <v>67</v>
      </c>
      <c r="G931" s="7" t="s">
        <v>66</v>
      </c>
      <c r="H931" s="9" t="s">
        <v>1392</v>
      </c>
      <c r="I931" s="9" t="s">
        <v>1392</v>
      </c>
      <c r="J931" s="6" t="s">
        <v>1392</v>
      </c>
      <c r="K931" s="6" t="s">
        <v>1392</v>
      </c>
      <c r="L931" s="6" t="s">
        <v>1392</v>
      </c>
      <c r="M931" s="6" t="s">
        <v>1392</v>
      </c>
    </row>
    <row r="932" spans="1:13">
      <c r="A932" s="7" t="s">
        <v>954</v>
      </c>
      <c r="B932" s="7" t="s">
        <v>1657</v>
      </c>
      <c r="C932" s="7" t="s">
        <v>954</v>
      </c>
      <c r="D932" s="7" t="s">
        <v>1656</v>
      </c>
      <c r="E932" s="7">
        <v>790</v>
      </c>
      <c r="F932" s="8" t="s">
        <v>364</v>
      </c>
      <c r="G932" s="7" t="s">
        <v>1072</v>
      </c>
      <c r="H932" s="9" t="s">
        <v>1392</v>
      </c>
      <c r="I932" s="9" t="s">
        <v>1392</v>
      </c>
      <c r="J932" s="6" t="s">
        <v>1392</v>
      </c>
      <c r="K932" s="6" t="s">
        <v>1392</v>
      </c>
      <c r="L932" s="6" t="s">
        <v>1392</v>
      </c>
      <c r="M932" s="6" t="s">
        <v>1392</v>
      </c>
    </row>
    <row r="933" spans="1:13">
      <c r="A933" s="7" t="s">
        <v>1625</v>
      </c>
      <c r="B933" s="7" t="s">
        <v>1660</v>
      </c>
      <c r="C933" s="7" t="s">
        <v>1157</v>
      </c>
      <c r="D933" s="7" t="s">
        <v>1656</v>
      </c>
      <c r="E933" s="7">
        <v>438</v>
      </c>
      <c r="F933" s="8" t="s">
        <v>1392</v>
      </c>
      <c r="G933" s="7" t="s">
        <v>1392</v>
      </c>
      <c r="H933" s="9" t="s">
        <v>1392</v>
      </c>
      <c r="I933" s="9" t="s">
        <v>1392</v>
      </c>
      <c r="J933" s="6" t="s">
        <v>1392</v>
      </c>
      <c r="K933" s="6" t="s">
        <v>1392</v>
      </c>
      <c r="L933" s="6" t="s">
        <v>1392</v>
      </c>
      <c r="M933" s="6" t="s">
        <v>1392</v>
      </c>
    </row>
    <row r="934" spans="1:13">
      <c r="A934" s="7" t="s">
        <v>955</v>
      </c>
      <c r="B934" s="10" t="s">
        <v>1655</v>
      </c>
      <c r="C934" s="7" t="s">
        <v>955</v>
      </c>
      <c r="D934" s="7" t="s">
        <v>1656</v>
      </c>
      <c r="E934" s="7">
        <v>834</v>
      </c>
      <c r="F934" s="11" t="s">
        <v>15</v>
      </c>
      <c r="G934" s="7" t="s">
        <v>16</v>
      </c>
      <c r="H934" s="9" t="s">
        <v>1392</v>
      </c>
      <c r="I934" s="9" t="s">
        <v>1236</v>
      </c>
      <c r="J934" s="6" t="s">
        <v>1236</v>
      </c>
      <c r="K934" s="6" t="s">
        <v>1392</v>
      </c>
      <c r="L934" s="6" t="s">
        <v>1392</v>
      </c>
      <c r="M934" s="6" t="s">
        <v>1392</v>
      </c>
    </row>
    <row r="935" spans="1:13">
      <c r="A935" s="7" t="s">
        <v>493</v>
      </c>
      <c r="B935" s="7" t="s">
        <v>1658</v>
      </c>
      <c r="C935" s="7" t="s">
        <v>493</v>
      </c>
      <c r="D935" s="7" t="s">
        <v>1656</v>
      </c>
      <c r="E935" s="7">
        <v>519</v>
      </c>
      <c r="F935" s="8" t="s">
        <v>491</v>
      </c>
      <c r="G935" s="7" t="s">
        <v>1114</v>
      </c>
      <c r="H935" s="9" t="s">
        <v>345</v>
      </c>
      <c r="I935" s="9" t="s">
        <v>1392</v>
      </c>
      <c r="J935" s="6" t="s">
        <v>345</v>
      </c>
      <c r="K935" s="6" t="s">
        <v>1392</v>
      </c>
      <c r="L935" s="6" t="s">
        <v>1392</v>
      </c>
      <c r="M935" s="6" t="s">
        <v>1392</v>
      </c>
    </row>
    <row r="936" spans="1:13">
      <c r="A936" s="7" t="s">
        <v>162</v>
      </c>
      <c r="B936" s="7" t="s">
        <v>1491</v>
      </c>
      <c r="C936" s="7" t="s">
        <v>162</v>
      </c>
      <c r="D936" s="7" t="s">
        <v>1656</v>
      </c>
      <c r="E936" s="7">
        <v>1005</v>
      </c>
      <c r="F936" s="8" t="s">
        <v>163</v>
      </c>
      <c r="G936" s="7" t="s">
        <v>162</v>
      </c>
      <c r="H936" s="9" t="s">
        <v>1392</v>
      </c>
      <c r="I936" s="9" t="s">
        <v>1392</v>
      </c>
      <c r="J936" s="6" t="s">
        <v>1392</v>
      </c>
      <c r="K936" s="6" t="s">
        <v>1392</v>
      </c>
      <c r="L936" s="6" t="s">
        <v>1392</v>
      </c>
      <c r="M936" s="6" t="s">
        <v>1392</v>
      </c>
    </row>
    <row r="937" spans="1:13">
      <c r="A937" s="7" t="s">
        <v>956</v>
      </c>
      <c r="B937" s="7" t="s">
        <v>1655</v>
      </c>
      <c r="C937" s="7" t="s">
        <v>956</v>
      </c>
      <c r="D937" s="7" t="s">
        <v>1656</v>
      </c>
      <c r="E937" s="7">
        <v>111</v>
      </c>
      <c r="F937" s="8" t="s">
        <v>364</v>
      </c>
      <c r="G937" s="7" t="s">
        <v>1072</v>
      </c>
      <c r="H937" s="9" t="s">
        <v>1392</v>
      </c>
      <c r="I937" s="9" t="s">
        <v>1392</v>
      </c>
      <c r="J937" s="6" t="s">
        <v>1392</v>
      </c>
      <c r="K937" s="6" t="s">
        <v>1392</v>
      </c>
      <c r="L937" s="6" t="s">
        <v>1392</v>
      </c>
      <c r="M937" s="6" t="s">
        <v>1392</v>
      </c>
    </row>
    <row r="938" spans="1:13">
      <c r="A938" s="7" t="s">
        <v>957</v>
      </c>
      <c r="B938" s="7" t="s">
        <v>1655</v>
      </c>
      <c r="C938" s="7" t="s">
        <v>957</v>
      </c>
      <c r="D938" s="7" t="s">
        <v>1656</v>
      </c>
      <c r="E938" s="7">
        <v>92</v>
      </c>
      <c r="F938" s="8" t="s">
        <v>364</v>
      </c>
      <c r="G938" s="7" t="s">
        <v>1072</v>
      </c>
      <c r="H938" s="9" t="s">
        <v>360</v>
      </c>
      <c r="I938" s="9" t="s">
        <v>1392</v>
      </c>
      <c r="J938" s="6" t="s">
        <v>360</v>
      </c>
      <c r="K938" s="6" t="s">
        <v>1392</v>
      </c>
      <c r="L938" s="6" t="s">
        <v>1392</v>
      </c>
      <c r="M938" s="6" t="s">
        <v>1392</v>
      </c>
    </row>
    <row r="939" spans="1:13">
      <c r="A939" s="7" t="s">
        <v>958</v>
      </c>
      <c r="B939" s="7" t="s">
        <v>1657</v>
      </c>
      <c r="C939" s="7" t="s">
        <v>958</v>
      </c>
      <c r="D939" s="7" t="s">
        <v>1656</v>
      </c>
      <c r="E939" s="7">
        <v>568</v>
      </c>
      <c r="F939" s="8" t="s">
        <v>500</v>
      </c>
      <c r="G939" s="7" t="s">
        <v>1116</v>
      </c>
      <c r="H939" s="9" t="s">
        <v>360</v>
      </c>
      <c r="I939" s="9" t="s">
        <v>1392</v>
      </c>
      <c r="J939" s="6" t="s">
        <v>1392</v>
      </c>
      <c r="K939" s="6" t="s">
        <v>1392</v>
      </c>
      <c r="L939" s="6" t="s">
        <v>1392</v>
      </c>
      <c r="M939" s="6" t="s">
        <v>1392</v>
      </c>
    </row>
    <row r="940" spans="1:13">
      <c r="A940" s="7" t="s">
        <v>959</v>
      </c>
      <c r="B940" s="10" t="s">
        <v>1657</v>
      </c>
      <c r="C940" s="7" t="s">
        <v>959</v>
      </c>
      <c r="D940" s="7" t="s">
        <v>1656</v>
      </c>
      <c r="E940" s="7">
        <v>769</v>
      </c>
      <c r="F940" s="11" t="s">
        <v>464</v>
      </c>
      <c r="G940" s="7" t="s">
        <v>1106</v>
      </c>
      <c r="H940" s="9" t="s">
        <v>1392</v>
      </c>
      <c r="I940" s="9" t="s">
        <v>1392</v>
      </c>
      <c r="J940" s="6" t="s">
        <v>1392</v>
      </c>
      <c r="K940" s="6" t="s">
        <v>1392</v>
      </c>
      <c r="L940" s="6" t="s">
        <v>1392</v>
      </c>
      <c r="M940" s="6" t="s">
        <v>1392</v>
      </c>
    </row>
    <row r="941" spans="1:13">
      <c r="A941" s="7" t="s">
        <v>960</v>
      </c>
      <c r="B941" s="7" t="s">
        <v>1655</v>
      </c>
      <c r="C941" s="7" t="s">
        <v>960</v>
      </c>
      <c r="D941" s="7" t="s">
        <v>1656</v>
      </c>
      <c r="E941" s="7">
        <v>346</v>
      </c>
      <c r="F941" s="8" t="s">
        <v>413</v>
      </c>
      <c r="G941" s="7" t="s">
        <v>1091</v>
      </c>
      <c r="H941" s="9" t="s">
        <v>348</v>
      </c>
      <c r="I941" s="9" t="s">
        <v>1392</v>
      </c>
      <c r="J941" s="6" t="s">
        <v>348</v>
      </c>
      <c r="K941" s="6" t="s">
        <v>1392</v>
      </c>
      <c r="L941" s="6" t="s">
        <v>1392</v>
      </c>
      <c r="M941" s="6" t="s">
        <v>1392</v>
      </c>
    </row>
    <row r="942" spans="1:13">
      <c r="A942" s="7" t="s">
        <v>961</v>
      </c>
      <c r="B942" s="7" t="s">
        <v>1657</v>
      </c>
      <c r="C942" s="7" t="s">
        <v>961</v>
      </c>
      <c r="D942" s="7" t="s">
        <v>1656</v>
      </c>
      <c r="E942" s="7">
        <v>18</v>
      </c>
      <c r="F942" s="8" t="s">
        <v>346</v>
      </c>
      <c r="G942" s="7" t="s">
        <v>1062</v>
      </c>
      <c r="H942" s="9" t="s">
        <v>1392</v>
      </c>
      <c r="I942" s="9" t="s">
        <v>1392</v>
      </c>
      <c r="J942" s="6" t="s">
        <v>1392</v>
      </c>
      <c r="K942" s="6" t="s">
        <v>1392</v>
      </c>
      <c r="L942" s="6" t="s">
        <v>1392</v>
      </c>
      <c r="M942" s="6" t="s">
        <v>1392</v>
      </c>
    </row>
    <row r="943" spans="1:13">
      <c r="A943" s="7" t="s">
        <v>962</v>
      </c>
      <c r="B943" s="7" t="s">
        <v>1657</v>
      </c>
      <c r="C943" s="7" t="s">
        <v>962</v>
      </c>
      <c r="D943" s="7" t="s">
        <v>1656</v>
      </c>
      <c r="E943" s="7">
        <v>170</v>
      </c>
      <c r="F943" s="8" t="s">
        <v>372</v>
      </c>
      <c r="G943" s="7" t="s">
        <v>1073</v>
      </c>
      <c r="H943" s="9" t="s">
        <v>1392</v>
      </c>
      <c r="I943" s="9" t="s">
        <v>1392</v>
      </c>
      <c r="J943" s="6" t="s">
        <v>1392</v>
      </c>
      <c r="K943" s="6" t="s">
        <v>1392</v>
      </c>
      <c r="L943" s="6" t="s">
        <v>1392</v>
      </c>
      <c r="M943" s="6" t="s">
        <v>1392</v>
      </c>
    </row>
    <row r="944" spans="1:13">
      <c r="A944" s="7" t="s">
        <v>963</v>
      </c>
      <c r="B944" s="7" t="s">
        <v>1655</v>
      </c>
      <c r="C944" s="7" t="s">
        <v>963</v>
      </c>
      <c r="D944" s="7" t="s">
        <v>1656</v>
      </c>
      <c r="E944" s="7">
        <v>587</v>
      </c>
      <c r="F944" s="8" t="s">
        <v>506</v>
      </c>
      <c r="G944" s="7" t="s">
        <v>1117</v>
      </c>
      <c r="H944" s="9" t="s">
        <v>1392</v>
      </c>
      <c r="I944" s="9" t="s">
        <v>1392</v>
      </c>
      <c r="J944" s="6" t="s">
        <v>1392</v>
      </c>
      <c r="K944" s="6" t="s">
        <v>1392</v>
      </c>
      <c r="L944" s="6" t="s">
        <v>1392</v>
      </c>
      <c r="M944" s="6" t="s">
        <v>1392</v>
      </c>
    </row>
    <row r="945" spans="1:13">
      <c r="A945" s="7" t="s">
        <v>964</v>
      </c>
      <c r="B945" s="10" t="s">
        <v>1657</v>
      </c>
      <c r="C945" s="7" t="s">
        <v>964</v>
      </c>
      <c r="D945" s="7" t="s">
        <v>1656</v>
      </c>
      <c r="E945" s="7">
        <v>788</v>
      </c>
      <c r="F945" s="11" t="s">
        <v>346</v>
      </c>
      <c r="G945" s="7" t="s">
        <v>1062</v>
      </c>
      <c r="H945" s="9" t="s">
        <v>1392</v>
      </c>
      <c r="I945" s="9" t="s">
        <v>1392</v>
      </c>
      <c r="J945" s="6" t="s">
        <v>1392</v>
      </c>
      <c r="K945" s="6" t="s">
        <v>1392</v>
      </c>
      <c r="L945" s="6" t="s">
        <v>1392</v>
      </c>
      <c r="M945" s="6" t="s">
        <v>1392</v>
      </c>
    </row>
    <row r="946" spans="1:13">
      <c r="A946" s="7" t="s">
        <v>968</v>
      </c>
      <c r="B946" s="7" t="s">
        <v>1657</v>
      </c>
      <c r="C946" s="7" t="s">
        <v>968</v>
      </c>
      <c r="D946" s="7" t="s">
        <v>1656</v>
      </c>
      <c r="E946" s="7">
        <v>203</v>
      </c>
      <c r="F946" s="8" t="s">
        <v>392</v>
      </c>
      <c r="G946" s="7" t="s">
        <v>1078</v>
      </c>
      <c r="H946" s="9" t="s">
        <v>344</v>
      </c>
      <c r="I946" s="9" t="s">
        <v>1392</v>
      </c>
      <c r="J946" s="6" t="s">
        <v>344</v>
      </c>
      <c r="K946" s="6" t="s">
        <v>1392</v>
      </c>
      <c r="L946" s="6" t="s">
        <v>1392</v>
      </c>
      <c r="M946" s="6" t="s">
        <v>1392</v>
      </c>
    </row>
    <row r="947" spans="1:13">
      <c r="A947" s="7" t="s">
        <v>186</v>
      </c>
      <c r="B947" s="10" t="s">
        <v>1491</v>
      </c>
      <c r="C947" s="7" t="s">
        <v>186</v>
      </c>
      <c r="D947" s="7" t="s">
        <v>1656</v>
      </c>
      <c r="E947" s="7">
        <v>1026</v>
      </c>
      <c r="F947" s="11" t="s">
        <v>187</v>
      </c>
      <c r="G947" s="7" t="s">
        <v>186</v>
      </c>
      <c r="H947" s="9" t="s">
        <v>1392</v>
      </c>
      <c r="I947" s="9" t="s">
        <v>1392</v>
      </c>
      <c r="J947" s="6" t="s">
        <v>1392</v>
      </c>
      <c r="K947" s="6" t="s">
        <v>1392</v>
      </c>
      <c r="L947" s="6" t="s">
        <v>1392</v>
      </c>
      <c r="M947" s="6" t="s">
        <v>1392</v>
      </c>
    </row>
    <row r="948" spans="1:13">
      <c r="A948" s="7" t="s">
        <v>969</v>
      </c>
      <c r="B948" s="7" t="s">
        <v>1657</v>
      </c>
      <c r="C948" s="7" t="s">
        <v>969</v>
      </c>
      <c r="D948" s="7" t="s">
        <v>1656</v>
      </c>
      <c r="E948" s="7">
        <v>670</v>
      </c>
      <c r="F948" s="8" t="s">
        <v>545</v>
      </c>
      <c r="G948" s="7" t="s">
        <v>1127</v>
      </c>
      <c r="H948" s="9" t="s">
        <v>1392</v>
      </c>
      <c r="I948" s="9" t="s">
        <v>1392</v>
      </c>
      <c r="J948" s="6" t="s">
        <v>1392</v>
      </c>
      <c r="K948" s="6" t="s">
        <v>1561</v>
      </c>
      <c r="L948" s="6" t="s">
        <v>1573</v>
      </c>
      <c r="M948" s="6" t="s">
        <v>1564</v>
      </c>
    </row>
    <row r="949" spans="1:13">
      <c r="A949" s="7" t="s">
        <v>970</v>
      </c>
      <c r="B949" s="7" t="s">
        <v>1655</v>
      </c>
      <c r="C949" s="7" t="s">
        <v>970</v>
      </c>
      <c r="D949" s="7" t="s">
        <v>1656</v>
      </c>
      <c r="E949" s="7">
        <v>540</v>
      </c>
      <c r="F949" s="8" t="s">
        <v>491</v>
      </c>
      <c r="G949" s="7" t="s">
        <v>1114</v>
      </c>
      <c r="H949" s="9" t="s">
        <v>1392</v>
      </c>
      <c r="I949" s="9" t="s">
        <v>1392</v>
      </c>
      <c r="J949" s="6" t="s">
        <v>1392</v>
      </c>
      <c r="K949" s="6" t="s">
        <v>1392</v>
      </c>
      <c r="L949" s="6" t="s">
        <v>1392</v>
      </c>
      <c r="M949" s="6" t="s">
        <v>1392</v>
      </c>
    </row>
    <row r="950" spans="1:13">
      <c r="A950" s="7" t="s">
        <v>971</v>
      </c>
      <c r="B950" s="7" t="s">
        <v>1655</v>
      </c>
      <c r="C950" s="7" t="s">
        <v>971</v>
      </c>
      <c r="D950" s="7" t="s">
        <v>1656</v>
      </c>
      <c r="E950" s="7">
        <v>332</v>
      </c>
      <c r="F950" s="8" t="s">
        <v>410</v>
      </c>
      <c r="G950" s="7" t="s">
        <v>1090</v>
      </c>
      <c r="H950" s="9" t="s">
        <v>1392</v>
      </c>
      <c r="I950" s="9" t="s">
        <v>1392</v>
      </c>
      <c r="J950" s="6" t="s">
        <v>1392</v>
      </c>
      <c r="K950" s="6" t="s">
        <v>1392</v>
      </c>
      <c r="L950" s="6" t="s">
        <v>1392</v>
      </c>
      <c r="M950" s="6" t="s">
        <v>1392</v>
      </c>
    </row>
    <row r="951" spans="1:13">
      <c r="A951" s="7" t="s">
        <v>972</v>
      </c>
      <c r="B951" s="7" t="s">
        <v>1657</v>
      </c>
      <c r="C951" s="7" t="s">
        <v>972</v>
      </c>
      <c r="D951" s="7" t="s">
        <v>1656</v>
      </c>
      <c r="E951" s="7">
        <v>588</v>
      </c>
      <c r="F951" s="8" t="s">
        <v>506</v>
      </c>
      <c r="G951" s="7" t="s">
        <v>1117</v>
      </c>
      <c r="H951" s="9" t="s">
        <v>1392</v>
      </c>
      <c r="I951" s="9" t="s">
        <v>1392</v>
      </c>
      <c r="J951" s="6" t="s">
        <v>1392</v>
      </c>
      <c r="K951" s="6" t="s">
        <v>1392</v>
      </c>
      <c r="L951" s="6" t="s">
        <v>1392</v>
      </c>
      <c r="M951" s="6" t="s">
        <v>1392</v>
      </c>
    </row>
    <row r="952" spans="1:13">
      <c r="A952" s="7" t="s">
        <v>973</v>
      </c>
      <c r="B952" s="7" t="s">
        <v>1655</v>
      </c>
      <c r="C952" s="7" t="s">
        <v>973</v>
      </c>
      <c r="D952" s="7" t="s">
        <v>1656</v>
      </c>
      <c r="E952" s="7">
        <v>215</v>
      </c>
      <c r="F952" s="8" t="s">
        <v>393</v>
      </c>
      <c r="G952" s="7" t="s">
        <v>1079</v>
      </c>
      <c r="H952" s="9" t="s">
        <v>358</v>
      </c>
      <c r="I952" s="9" t="s">
        <v>1392</v>
      </c>
      <c r="J952" s="6" t="s">
        <v>358</v>
      </c>
      <c r="K952" s="6" t="s">
        <v>1392</v>
      </c>
      <c r="L952" s="6" t="s">
        <v>1392</v>
      </c>
      <c r="M952" s="6" t="s">
        <v>1392</v>
      </c>
    </row>
    <row r="953" spans="1:13">
      <c r="A953" s="6" t="s">
        <v>974</v>
      </c>
      <c r="B953" s="10" t="s">
        <v>1655</v>
      </c>
      <c r="C953" s="6" t="s">
        <v>974</v>
      </c>
      <c r="D953" s="7" t="s">
        <v>1656</v>
      </c>
      <c r="E953" s="7">
        <v>476</v>
      </c>
      <c r="F953" s="8" t="s">
        <v>464</v>
      </c>
      <c r="G953" s="7" t="s">
        <v>1106</v>
      </c>
      <c r="H953" s="9" t="s">
        <v>1392</v>
      </c>
      <c r="I953" s="9" t="s">
        <v>1392</v>
      </c>
      <c r="J953" s="6" t="s">
        <v>1392</v>
      </c>
      <c r="K953" s="6" t="s">
        <v>1392</v>
      </c>
      <c r="L953" s="6" t="s">
        <v>1392</v>
      </c>
      <c r="M953" s="6" t="s">
        <v>1392</v>
      </c>
    </row>
    <row r="954" spans="1:13">
      <c r="A954" s="7" t="s">
        <v>465</v>
      </c>
      <c r="B954" s="7" t="s">
        <v>1658</v>
      </c>
      <c r="C954" s="7" t="s">
        <v>465</v>
      </c>
      <c r="D954" s="7" t="s">
        <v>1656</v>
      </c>
      <c r="E954" s="7">
        <v>465</v>
      </c>
      <c r="F954" s="8" t="s">
        <v>464</v>
      </c>
      <c r="G954" s="7" t="s">
        <v>1106</v>
      </c>
      <c r="H954" s="9" t="s">
        <v>1392</v>
      </c>
      <c r="I954" s="9" t="s">
        <v>1392</v>
      </c>
      <c r="J954" s="6" t="s">
        <v>1392</v>
      </c>
      <c r="K954" s="6" t="s">
        <v>1392</v>
      </c>
      <c r="L954" s="6" t="s">
        <v>1392</v>
      </c>
      <c r="M954" s="6" t="s">
        <v>1392</v>
      </c>
    </row>
    <row r="955" spans="1:13">
      <c r="A955" s="7" t="s">
        <v>979</v>
      </c>
      <c r="B955" s="7" t="s">
        <v>1657</v>
      </c>
      <c r="C955" s="7" t="s">
        <v>979</v>
      </c>
      <c r="D955" s="7" t="s">
        <v>1656</v>
      </c>
      <c r="E955" s="7">
        <v>801</v>
      </c>
      <c r="F955" s="8" t="s">
        <v>491</v>
      </c>
      <c r="G955" s="7" t="s">
        <v>1114</v>
      </c>
      <c r="H955" s="9" t="s">
        <v>1392</v>
      </c>
      <c r="I955" s="9" t="s">
        <v>1392</v>
      </c>
      <c r="J955" s="6" t="s">
        <v>1392</v>
      </c>
      <c r="K955" s="6" t="s">
        <v>1392</v>
      </c>
      <c r="L955" s="6" t="s">
        <v>1392</v>
      </c>
      <c r="M955" s="6" t="s">
        <v>1392</v>
      </c>
    </row>
    <row r="956" spans="1:13">
      <c r="A956" s="7" t="s">
        <v>264</v>
      </c>
      <c r="B956" s="7" t="s">
        <v>1491</v>
      </c>
      <c r="C956" s="7" t="s">
        <v>264</v>
      </c>
      <c r="D956" s="7" t="s">
        <v>1656</v>
      </c>
      <c r="E956" s="7">
        <v>1088</v>
      </c>
      <c r="F956" s="8" t="s">
        <v>265</v>
      </c>
      <c r="G956" s="7" t="s">
        <v>264</v>
      </c>
      <c r="H956" s="9" t="s">
        <v>1392</v>
      </c>
      <c r="I956" s="9" t="s">
        <v>1392</v>
      </c>
      <c r="J956" s="6" t="s">
        <v>1392</v>
      </c>
      <c r="K956" s="6" t="s">
        <v>1392</v>
      </c>
      <c r="L956" s="6" t="s">
        <v>1392</v>
      </c>
      <c r="M956" s="6" t="s">
        <v>1392</v>
      </c>
    </row>
    <row r="957" spans="1:13">
      <c r="A957" s="7" t="s">
        <v>980</v>
      </c>
      <c r="B957" s="10" t="s">
        <v>1657</v>
      </c>
      <c r="C957" s="7" t="s">
        <v>980</v>
      </c>
      <c r="D957" s="7" t="s">
        <v>1656</v>
      </c>
      <c r="E957" s="7">
        <v>548</v>
      </c>
      <c r="F957" s="11" t="s">
        <v>491</v>
      </c>
      <c r="G957" s="7" t="s">
        <v>1114</v>
      </c>
      <c r="H957" s="9" t="s">
        <v>1392</v>
      </c>
      <c r="I957" s="9" t="s">
        <v>1392</v>
      </c>
      <c r="J957" s="6" t="s">
        <v>1392</v>
      </c>
      <c r="K957" s="6" t="s">
        <v>1392</v>
      </c>
      <c r="L957" s="6" t="s">
        <v>1392</v>
      </c>
      <c r="M957" s="6" t="s">
        <v>1392</v>
      </c>
    </row>
    <row r="958" spans="1:13">
      <c r="A958" s="7" t="s">
        <v>1663</v>
      </c>
      <c r="B958" s="7" t="s">
        <v>1657</v>
      </c>
      <c r="C958" s="7" t="s">
        <v>1663</v>
      </c>
      <c r="D958" s="7" t="s">
        <v>1656</v>
      </c>
      <c r="E958" s="7">
        <v>780</v>
      </c>
      <c r="F958" s="8" t="s">
        <v>500</v>
      </c>
      <c r="G958" s="7" t="s">
        <v>1116</v>
      </c>
      <c r="H958" s="9" t="s">
        <v>1392</v>
      </c>
      <c r="I958" s="9" t="s">
        <v>1392</v>
      </c>
      <c r="J958" s="6" t="s">
        <v>1392</v>
      </c>
      <c r="K958" s="6" t="s">
        <v>1392</v>
      </c>
      <c r="L958" s="6" t="s">
        <v>1392</v>
      </c>
      <c r="M958" s="6" t="s">
        <v>1392</v>
      </c>
    </row>
    <row r="959" spans="1:13">
      <c r="A959" s="7" t="s">
        <v>144</v>
      </c>
      <c r="B959" s="7" t="s">
        <v>1491</v>
      </c>
      <c r="C959" s="7" t="s">
        <v>144</v>
      </c>
      <c r="D959" s="7" t="s">
        <v>1656</v>
      </c>
      <c r="E959" s="7">
        <v>996</v>
      </c>
      <c r="F959" s="8" t="s">
        <v>145</v>
      </c>
      <c r="G959" s="7" t="s">
        <v>144</v>
      </c>
      <c r="H959" s="9" t="s">
        <v>1392</v>
      </c>
      <c r="I959" s="9" t="s">
        <v>1392</v>
      </c>
      <c r="J959" s="6" t="s">
        <v>1392</v>
      </c>
      <c r="K959" s="6" t="s">
        <v>1392</v>
      </c>
      <c r="L959" s="6" t="s">
        <v>1392</v>
      </c>
      <c r="M959" s="6" t="s">
        <v>1392</v>
      </c>
    </row>
    <row r="960" spans="1:13">
      <c r="A960" s="7" t="s">
        <v>357</v>
      </c>
      <c r="B960" s="10" t="s">
        <v>1658</v>
      </c>
      <c r="C960" s="7" t="s">
        <v>357</v>
      </c>
      <c r="D960" s="7" t="s">
        <v>1656</v>
      </c>
      <c r="E960" s="7">
        <v>60</v>
      </c>
      <c r="F960" s="11" t="s">
        <v>356</v>
      </c>
      <c r="G960" s="7" t="s">
        <v>1069</v>
      </c>
      <c r="H960" s="9" t="s">
        <v>1392</v>
      </c>
      <c r="I960" s="9" t="s">
        <v>1392</v>
      </c>
      <c r="J960" s="6" t="s">
        <v>1392</v>
      </c>
      <c r="K960" s="6" t="s">
        <v>1392</v>
      </c>
      <c r="L960" s="6" t="s">
        <v>1392</v>
      </c>
      <c r="M960" s="6" t="s">
        <v>1392</v>
      </c>
    </row>
    <row r="961" spans="1:13">
      <c r="A961" s="7" t="s">
        <v>981</v>
      </c>
      <c r="B961" s="7" t="s">
        <v>1657</v>
      </c>
      <c r="C961" s="7" t="s">
        <v>981</v>
      </c>
      <c r="D961" s="7" t="s">
        <v>1656</v>
      </c>
      <c r="E961" s="7">
        <v>759</v>
      </c>
      <c r="F961" s="8" t="s">
        <v>364</v>
      </c>
      <c r="G961" s="7" t="s">
        <v>1072</v>
      </c>
      <c r="H961" s="9" t="s">
        <v>1392</v>
      </c>
      <c r="I961" s="9" t="s">
        <v>1392</v>
      </c>
      <c r="J961" s="6" t="s">
        <v>1392</v>
      </c>
      <c r="K961" s="6" t="s">
        <v>1392</v>
      </c>
      <c r="L961" s="6" t="s">
        <v>1392</v>
      </c>
      <c r="M961" s="6" t="s">
        <v>1392</v>
      </c>
    </row>
    <row r="962" spans="1:13">
      <c r="A962" s="7" t="s">
        <v>982</v>
      </c>
      <c r="B962" s="7" t="s">
        <v>1657</v>
      </c>
      <c r="C962" s="7" t="s">
        <v>982</v>
      </c>
      <c r="D962" s="7" t="s">
        <v>1656</v>
      </c>
      <c r="E962" s="7">
        <v>99</v>
      </c>
      <c r="F962" s="8" t="s">
        <v>364</v>
      </c>
      <c r="G962" s="7" t="s">
        <v>1072</v>
      </c>
      <c r="H962" s="9" t="s">
        <v>1392</v>
      </c>
      <c r="I962" s="9" t="s">
        <v>1392</v>
      </c>
      <c r="J962" s="6" t="s">
        <v>1392</v>
      </c>
      <c r="K962" s="6" t="s">
        <v>1392</v>
      </c>
      <c r="L962" s="6" t="s">
        <v>1392</v>
      </c>
      <c r="M962" s="6" t="s">
        <v>1392</v>
      </c>
    </row>
    <row r="963" spans="1:13">
      <c r="A963" s="7" t="s">
        <v>983</v>
      </c>
      <c r="B963" s="7" t="s">
        <v>1657</v>
      </c>
      <c r="C963" s="7" t="s">
        <v>983</v>
      </c>
      <c r="D963" s="7" t="s">
        <v>1656</v>
      </c>
      <c r="E963" s="7">
        <v>142</v>
      </c>
      <c r="F963" s="8" t="s">
        <v>364</v>
      </c>
      <c r="G963" s="7" t="s">
        <v>1072</v>
      </c>
      <c r="H963" s="9" t="s">
        <v>1392</v>
      </c>
      <c r="I963" s="9" t="s">
        <v>1392</v>
      </c>
      <c r="J963" s="6" t="s">
        <v>1392</v>
      </c>
      <c r="K963" s="6" t="s">
        <v>1392</v>
      </c>
      <c r="L963" s="6" t="s">
        <v>1392</v>
      </c>
      <c r="M963" s="6" t="s">
        <v>1392</v>
      </c>
    </row>
    <row r="964" spans="1:13">
      <c r="A964" s="7" t="s">
        <v>984</v>
      </c>
      <c r="B964" s="7" t="s">
        <v>1655</v>
      </c>
      <c r="C964" s="7" t="s">
        <v>984</v>
      </c>
      <c r="D964" s="7" t="s">
        <v>1656</v>
      </c>
      <c r="E964" s="7">
        <v>147</v>
      </c>
      <c r="F964" s="8" t="s">
        <v>372</v>
      </c>
      <c r="G964" s="7" t="s">
        <v>1073</v>
      </c>
      <c r="H964" s="9" t="s">
        <v>360</v>
      </c>
      <c r="I964" s="9" t="s">
        <v>1392</v>
      </c>
      <c r="J964" s="6" t="s">
        <v>360</v>
      </c>
      <c r="K964" s="6" t="s">
        <v>1392</v>
      </c>
      <c r="L964" s="6" t="s">
        <v>1392</v>
      </c>
      <c r="M964" s="6" t="s">
        <v>1392</v>
      </c>
    </row>
    <row r="965" spans="1:13">
      <c r="A965" s="7" t="s">
        <v>54</v>
      </c>
      <c r="B965" s="10" t="s">
        <v>1491</v>
      </c>
      <c r="C965" s="7" t="s">
        <v>54</v>
      </c>
      <c r="D965" s="7" t="s">
        <v>1656</v>
      </c>
      <c r="E965" s="7">
        <v>919</v>
      </c>
      <c r="F965" s="11" t="s">
        <v>55</v>
      </c>
      <c r="G965" s="7" t="s">
        <v>54</v>
      </c>
      <c r="H965" s="9" t="s">
        <v>1392</v>
      </c>
      <c r="I965" s="9" t="s">
        <v>1392</v>
      </c>
      <c r="J965" s="6" t="s">
        <v>1392</v>
      </c>
      <c r="K965" s="6" t="s">
        <v>1392</v>
      </c>
      <c r="L965" s="6" t="s">
        <v>1392</v>
      </c>
      <c r="M965" s="6" t="s">
        <v>1392</v>
      </c>
    </row>
    <row r="966" spans="1:13">
      <c r="A966" s="7" t="s">
        <v>1062</v>
      </c>
      <c r="B966" s="7" t="s">
        <v>1491</v>
      </c>
      <c r="C966" s="7" t="s">
        <v>1062</v>
      </c>
      <c r="D966" s="7" t="s">
        <v>1656</v>
      </c>
      <c r="E966" s="7">
        <v>901</v>
      </c>
      <c r="F966" s="8" t="s">
        <v>346</v>
      </c>
      <c r="G966" s="7" t="s">
        <v>1062</v>
      </c>
      <c r="H966" s="9" t="s">
        <v>1392</v>
      </c>
      <c r="I966" s="9" t="s">
        <v>1392</v>
      </c>
      <c r="J966" s="6" t="s">
        <v>1392</v>
      </c>
      <c r="K966" s="6" t="s">
        <v>1392</v>
      </c>
      <c r="L966" s="6" t="s">
        <v>1392</v>
      </c>
      <c r="M966" s="6" t="s">
        <v>1392</v>
      </c>
    </row>
    <row r="967" spans="1:13">
      <c r="A967" s="7" t="s">
        <v>985</v>
      </c>
      <c r="B967" s="7" t="s">
        <v>1657</v>
      </c>
      <c r="C967" s="7" t="s">
        <v>985</v>
      </c>
      <c r="D967" s="7" t="s">
        <v>1656</v>
      </c>
      <c r="E967" s="7">
        <v>64</v>
      </c>
      <c r="F967" s="8" t="s">
        <v>356</v>
      </c>
      <c r="G967" s="7" t="s">
        <v>1069</v>
      </c>
      <c r="H967" s="9" t="s">
        <v>344</v>
      </c>
      <c r="I967" s="9" t="s">
        <v>1392</v>
      </c>
      <c r="J967" s="6" t="s">
        <v>345</v>
      </c>
      <c r="K967" s="6" t="s">
        <v>1392</v>
      </c>
      <c r="L967" s="6" t="s">
        <v>1392</v>
      </c>
      <c r="M967" s="6" t="s">
        <v>1392</v>
      </c>
    </row>
    <row r="968" spans="1:13">
      <c r="A968" s="7" t="s">
        <v>986</v>
      </c>
      <c r="B968" s="7" t="s">
        <v>1655</v>
      </c>
      <c r="C968" s="7" t="s">
        <v>986</v>
      </c>
      <c r="D968" s="7" t="s">
        <v>1656</v>
      </c>
      <c r="E968" s="7">
        <v>508</v>
      </c>
      <c r="F968" s="8" t="s">
        <v>485</v>
      </c>
      <c r="G968" s="7" t="s">
        <v>1112</v>
      </c>
      <c r="H968" s="9" t="s">
        <v>1392</v>
      </c>
      <c r="I968" s="9" t="s">
        <v>1392</v>
      </c>
      <c r="J968" s="6" t="s">
        <v>1392</v>
      </c>
      <c r="K968" s="6" t="s">
        <v>1392</v>
      </c>
      <c r="L968" s="6" t="s">
        <v>1392</v>
      </c>
      <c r="M968" s="6" t="s">
        <v>1392</v>
      </c>
    </row>
    <row r="969" spans="1:13">
      <c r="A969" s="7" t="s">
        <v>1112</v>
      </c>
      <c r="B969" s="7" t="s">
        <v>1491</v>
      </c>
      <c r="C969" s="7" t="s">
        <v>1112</v>
      </c>
      <c r="D969" s="7" t="s">
        <v>1656</v>
      </c>
      <c r="E969" s="7">
        <v>1025</v>
      </c>
      <c r="F969" s="8" t="s">
        <v>485</v>
      </c>
      <c r="G969" s="7" t="s">
        <v>1112</v>
      </c>
      <c r="H969" s="9" t="s">
        <v>1392</v>
      </c>
      <c r="I969" s="9" t="s">
        <v>1392</v>
      </c>
      <c r="J969" s="6" t="s">
        <v>1392</v>
      </c>
      <c r="K969" s="6" t="s">
        <v>1392</v>
      </c>
      <c r="L969" s="6" t="s">
        <v>1392</v>
      </c>
      <c r="M969" s="6" t="s">
        <v>1392</v>
      </c>
    </row>
    <row r="970" spans="1:13">
      <c r="A970" s="7" t="s">
        <v>140</v>
      </c>
      <c r="B970" s="7" t="s">
        <v>1491</v>
      </c>
      <c r="C970" s="7" t="s">
        <v>140</v>
      </c>
      <c r="D970" s="7" t="s">
        <v>1656</v>
      </c>
      <c r="E970" s="7">
        <v>993</v>
      </c>
      <c r="F970" s="8" t="s">
        <v>141</v>
      </c>
      <c r="G970" s="7" t="s">
        <v>140</v>
      </c>
      <c r="H970" s="9" t="s">
        <v>1392</v>
      </c>
      <c r="I970" s="9" t="s">
        <v>1392</v>
      </c>
      <c r="J970" s="6" t="s">
        <v>1392</v>
      </c>
      <c r="K970" s="6" t="s">
        <v>1392</v>
      </c>
      <c r="L970" s="6" t="s">
        <v>1392</v>
      </c>
      <c r="M970" s="6" t="s">
        <v>1392</v>
      </c>
    </row>
    <row r="971" spans="1:13">
      <c r="A971" s="7" t="s">
        <v>1125</v>
      </c>
      <c r="B971" s="7" t="s">
        <v>1491</v>
      </c>
      <c r="C971" s="7" t="s">
        <v>1125</v>
      </c>
      <c r="D971" s="7" t="s">
        <v>1656</v>
      </c>
      <c r="E971" s="7">
        <v>1063</v>
      </c>
      <c r="F971" s="8" t="s">
        <v>539</v>
      </c>
      <c r="G971" s="7" t="s">
        <v>1125</v>
      </c>
      <c r="H971" s="9" t="s">
        <v>1392</v>
      </c>
      <c r="I971" s="9" t="s">
        <v>1392</v>
      </c>
      <c r="J971" s="6" t="s">
        <v>1392</v>
      </c>
      <c r="K971" s="6" t="s">
        <v>1392</v>
      </c>
      <c r="L971" s="6" t="s">
        <v>1392</v>
      </c>
      <c r="M971" s="6" t="s">
        <v>1392</v>
      </c>
    </row>
    <row r="972" spans="1:13">
      <c r="A972" s="7" t="s">
        <v>987</v>
      </c>
      <c r="B972" s="10" t="s">
        <v>1655</v>
      </c>
      <c r="C972" s="7" t="s">
        <v>987</v>
      </c>
      <c r="D972" s="7" t="s">
        <v>1656</v>
      </c>
      <c r="E972" s="7">
        <v>316</v>
      </c>
      <c r="F972" s="11" t="s">
        <v>410</v>
      </c>
      <c r="G972" s="7" t="s">
        <v>1090</v>
      </c>
      <c r="H972" s="9" t="s">
        <v>1392</v>
      </c>
      <c r="I972" s="9" t="s">
        <v>1392</v>
      </c>
      <c r="J972" s="6" t="s">
        <v>1392</v>
      </c>
      <c r="K972" s="6" t="s">
        <v>1392</v>
      </c>
      <c r="L972" s="6" t="s">
        <v>1392</v>
      </c>
      <c r="M972" s="6" t="s">
        <v>1392</v>
      </c>
    </row>
    <row r="973" spans="1:13">
      <c r="A973" s="7" t="s">
        <v>988</v>
      </c>
      <c r="B973" s="7" t="s">
        <v>1657</v>
      </c>
      <c r="C973" s="7" t="s">
        <v>988</v>
      </c>
      <c r="D973" s="7" t="s">
        <v>1656</v>
      </c>
      <c r="E973" s="7">
        <v>811</v>
      </c>
      <c r="F973" s="8" t="s">
        <v>553</v>
      </c>
      <c r="G973" s="7" t="s">
        <v>1129</v>
      </c>
      <c r="H973" s="9" t="s">
        <v>1392</v>
      </c>
      <c r="I973" s="9" t="s">
        <v>1392</v>
      </c>
      <c r="J973" s="6" t="s">
        <v>1392</v>
      </c>
      <c r="K973" s="6" t="s">
        <v>1392</v>
      </c>
      <c r="L973" s="6" t="s">
        <v>1392</v>
      </c>
      <c r="M973" s="6" t="s">
        <v>1392</v>
      </c>
    </row>
    <row r="974" spans="1:13">
      <c r="A974" s="7" t="s">
        <v>989</v>
      </c>
      <c r="B974" s="7" t="s">
        <v>1657</v>
      </c>
      <c r="C974" s="7" t="s">
        <v>989</v>
      </c>
      <c r="D974" s="7" t="s">
        <v>1656</v>
      </c>
      <c r="E974" s="7">
        <v>768</v>
      </c>
      <c r="F974" s="8" t="s">
        <v>462</v>
      </c>
      <c r="G974" s="7" t="s">
        <v>1105</v>
      </c>
      <c r="H974" s="9" t="s">
        <v>1392</v>
      </c>
      <c r="I974" s="9" t="s">
        <v>1392</v>
      </c>
      <c r="J974" s="6" t="s">
        <v>1392</v>
      </c>
      <c r="K974" s="6" t="s">
        <v>1392</v>
      </c>
      <c r="L974" s="6" t="s">
        <v>1392</v>
      </c>
      <c r="M974" s="6" t="s">
        <v>1392</v>
      </c>
    </row>
    <row r="975" spans="1:13">
      <c r="A975" s="7" t="s">
        <v>990</v>
      </c>
      <c r="B975" s="7" t="s">
        <v>1657</v>
      </c>
      <c r="C975" s="7" t="s">
        <v>990</v>
      </c>
      <c r="D975" s="7" t="s">
        <v>1656</v>
      </c>
      <c r="E975" s="7">
        <v>29</v>
      </c>
      <c r="F975" s="8" t="s">
        <v>346</v>
      </c>
      <c r="G975" s="7" t="s">
        <v>1062</v>
      </c>
      <c r="H975" s="9" t="s">
        <v>1392</v>
      </c>
      <c r="I975" s="9" t="s">
        <v>1392</v>
      </c>
      <c r="J975" s="6" t="s">
        <v>1392</v>
      </c>
      <c r="K975" s="6" t="s">
        <v>1392</v>
      </c>
      <c r="L975" s="6" t="s">
        <v>1392</v>
      </c>
      <c r="M975" s="6" t="s">
        <v>1392</v>
      </c>
    </row>
    <row r="976" spans="1:13">
      <c r="A976" s="7" t="s">
        <v>991</v>
      </c>
      <c r="B976" s="7" t="s">
        <v>1657</v>
      </c>
      <c r="C976" s="7" t="s">
        <v>991</v>
      </c>
      <c r="D976" s="7" t="s">
        <v>1656</v>
      </c>
      <c r="E976" s="7">
        <v>732</v>
      </c>
      <c r="F976" s="8" t="s">
        <v>1</v>
      </c>
      <c r="G976" s="7" t="s">
        <v>2</v>
      </c>
      <c r="H976" s="9" t="s">
        <v>1392</v>
      </c>
      <c r="I976" s="9" t="s">
        <v>1392</v>
      </c>
      <c r="J976" s="6" t="s">
        <v>1392</v>
      </c>
      <c r="K976" s="6" t="s">
        <v>1392</v>
      </c>
      <c r="L976" s="6" t="s">
        <v>1392</v>
      </c>
      <c r="M976" s="6" t="s">
        <v>1392</v>
      </c>
    </row>
    <row r="977" spans="1:13">
      <c r="A977" s="7" t="s">
        <v>992</v>
      </c>
      <c r="B977" s="7" t="s">
        <v>1655</v>
      </c>
      <c r="C977" s="7" t="s">
        <v>992</v>
      </c>
      <c r="D977" s="7" t="s">
        <v>1656</v>
      </c>
      <c r="E977" s="7">
        <v>198</v>
      </c>
      <c r="F977" s="8" t="s">
        <v>391</v>
      </c>
      <c r="G977" s="7" t="s">
        <v>1077</v>
      </c>
      <c r="H977" s="9" t="s">
        <v>1392</v>
      </c>
      <c r="I977" s="9" t="s">
        <v>1392</v>
      </c>
      <c r="J977" s="6" t="s">
        <v>1392</v>
      </c>
      <c r="K977" s="6" t="s">
        <v>1392</v>
      </c>
      <c r="L977" s="6" t="s">
        <v>1392</v>
      </c>
      <c r="M977" s="6" t="s">
        <v>1392</v>
      </c>
    </row>
    <row r="978" spans="1:13">
      <c r="A978" s="7" t="s">
        <v>1077</v>
      </c>
      <c r="B978" s="7" t="s">
        <v>1491</v>
      </c>
      <c r="C978" s="7" t="s">
        <v>1077</v>
      </c>
      <c r="D978" s="7" t="s">
        <v>1656</v>
      </c>
      <c r="E978" s="7">
        <v>940</v>
      </c>
      <c r="F978" s="8" t="s">
        <v>391</v>
      </c>
      <c r="G978" s="7" t="s">
        <v>1077</v>
      </c>
      <c r="H978" s="9" t="s">
        <v>1392</v>
      </c>
      <c r="I978" s="9" t="s">
        <v>1392</v>
      </c>
      <c r="J978" s="6" t="s">
        <v>1392</v>
      </c>
      <c r="K978" s="6" t="s">
        <v>1392</v>
      </c>
      <c r="L978" s="6" t="s">
        <v>1392</v>
      </c>
      <c r="M978" s="6" t="s">
        <v>1392</v>
      </c>
    </row>
    <row r="979" spans="1:13">
      <c r="A979" s="7" t="s">
        <v>993</v>
      </c>
      <c r="B979" s="7" t="s">
        <v>1655</v>
      </c>
      <c r="C979" s="7" t="s">
        <v>993</v>
      </c>
      <c r="D979" s="7" t="s">
        <v>1656</v>
      </c>
      <c r="E979" s="7">
        <v>8</v>
      </c>
      <c r="F979" s="8" t="s">
        <v>341</v>
      </c>
      <c r="G979" s="7" t="s">
        <v>1060</v>
      </c>
      <c r="H979" s="9" t="s">
        <v>1392</v>
      </c>
      <c r="I979" s="9" t="s">
        <v>1392</v>
      </c>
      <c r="J979" s="6" t="s">
        <v>1392</v>
      </c>
      <c r="K979" s="6" t="s">
        <v>1392</v>
      </c>
      <c r="L979" s="6" t="s">
        <v>1392</v>
      </c>
      <c r="M979" s="6" t="s">
        <v>1392</v>
      </c>
    </row>
    <row r="980" spans="1:13">
      <c r="A980" s="7" t="s">
        <v>182</v>
      </c>
      <c r="B980" s="10" t="s">
        <v>1491</v>
      </c>
      <c r="C980" s="7" t="s">
        <v>182</v>
      </c>
      <c r="D980" s="7" t="s">
        <v>1656</v>
      </c>
      <c r="E980" s="7">
        <v>1022</v>
      </c>
      <c r="F980" s="11" t="s">
        <v>183</v>
      </c>
      <c r="G980" s="7" t="s">
        <v>182</v>
      </c>
      <c r="H980" s="9" t="s">
        <v>1392</v>
      </c>
      <c r="I980" s="9" t="s">
        <v>1392</v>
      </c>
      <c r="J980" s="6" t="s">
        <v>1392</v>
      </c>
      <c r="K980" s="6" t="s">
        <v>1392</v>
      </c>
      <c r="L980" s="6" t="s">
        <v>1392</v>
      </c>
      <c r="M980" s="6" t="s">
        <v>1392</v>
      </c>
    </row>
    <row r="981" spans="1:13">
      <c r="A981" s="7" t="s">
        <v>451</v>
      </c>
      <c r="B981" s="7" t="s">
        <v>1658</v>
      </c>
      <c r="C981" s="7" t="s">
        <v>451</v>
      </c>
      <c r="D981" s="7" t="s">
        <v>1656</v>
      </c>
      <c r="E981" s="7">
        <v>439</v>
      </c>
      <c r="F981" s="8" t="s">
        <v>441</v>
      </c>
      <c r="G981" s="7" t="s">
        <v>1102</v>
      </c>
      <c r="H981" s="9" t="s">
        <v>1392</v>
      </c>
      <c r="I981" s="9" t="s">
        <v>1392</v>
      </c>
      <c r="J981" s="6" t="s">
        <v>1392</v>
      </c>
      <c r="K981" s="6" t="s">
        <v>1392</v>
      </c>
      <c r="L981" s="6" t="s">
        <v>1392</v>
      </c>
      <c r="M981" s="6" t="s">
        <v>1392</v>
      </c>
    </row>
    <row r="982" spans="1:13">
      <c r="A982" s="7" t="s">
        <v>994</v>
      </c>
      <c r="B982" s="7" t="s">
        <v>1657</v>
      </c>
      <c r="C982" s="7" t="s">
        <v>994</v>
      </c>
      <c r="D982" s="7" t="s">
        <v>1656</v>
      </c>
      <c r="E982" s="7">
        <v>412</v>
      </c>
      <c r="F982" s="8" t="s">
        <v>436</v>
      </c>
      <c r="G982" s="7" t="s">
        <v>1098</v>
      </c>
      <c r="H982" s="9" t="s">
        <v>358</v>
      </c>
      <c r="I982" s="9" t="s">
        <v>1392</v>
      </c>
      <c r="J982" s="6" t="s">
        <v>358</v>
      </c>
      <c r="K982" s="6" t="s">
        <v>1392</v>
      </c>
      <c r="L982" s="6" t="s">
        <v>1392</v>
      </c>
      <c r="M982" s="6" t="s">
        <v>1392</v>
      </c>
    </row>
    <row r="983" spans="1:13">
      <c r="A983" s="7" t="s">
        <v>995</v>
      </c>
      <c r="B983" s="7" t="s">
        <v>1655</v>
      </c>
      <c r="C983" s="7" t="s">
        <v>995</v>
      </c>
      <c r="D983" s="7" t="s">
        <v>1656</v>
      </c>
      <c r="E983" s="7">
        <v>224</v>
      </c>
      <c r="F983" s="8" t="s">
        <v>399</v>
      </c>
      <c r="G983" s="7" t="s">
        <v>1083</v>
      </c>
      <c r="H983" s="9" t="s">
        <v>1392</v>
      </c>
      <c r="I983" s="9" t="s">
        <v>1392</v>
      </c>
      <c r="J983" s="6" t="s">
        <v>1392</v>
      </c>
      <c r="K983" s="6" t="s">
        <v>1392</v>
      </c>
      <c r="L983" s="6" t="s">
        <v>1392</v>
      </c>
      <c r="M983" s="6" t="s">
        <v>1392</v>
      </c>
    </row>
    <row r="984" spans="1:13">
      <c r="A984" s="7" t="s">
        <v>1083</v>
      </c>
      <c r="B984" s="10" t="s">
        <v>1491</v>
      </c>
      <c r="C984" s="7" t="s">
        <v>1083</v>
      </c>
      <c r="D984" s="7" t="s">
        <v>1656</v>
      </c>
      <c r="E984" s="7">
        <v>944</v>
      </c>
      <c r="F984" s="11" t="s">
        <v>399</v>
      </c>
      <c r="G984" s="7" t="s">
        <v>1083</v>
      </c>
      <c r="H984" s="9" t="s">
        <v>1392</v>
      </c>
      <c r="I984" s="9" t="s">
        <v>1392</v>
      </c>
      <c r="J984" s="6" t="s">
        <v>1392</v>
      </c>
      <c r="K984" s="6" t="s">
        <v>1392</v>
      </c>
      <c r="L984" s="6" t="s">
        <v>1392</v>
      </c>
      <c r="M984" s="6" t="s">
        <v>1392</v>
      </c>
    </row>
    <row r="985" spans="1:13">
      <c r="A985" s="7" t="s">
        <v>556</v>
      </c>
      <c r="B985" s="10" t="s">
        <v>1658</v>
      </c>
      <c r="C985" s="7" t="s">
        <v>556</v>
      </c>
      <c r="D985" s="7" t="s">
        <v>1656</v>
      </c>
      <c r="E985" s="7">
        <v>700</v>
      </c>
      <c r="F985" s="11" t="s">
        <v>557</v>
      </c>
      <c r="G985" s="7" t="s">
        <v>1132</v>
      </c>
      <c r="H985" s="9" t="s">
        <v>1392</v>
      </c>
      <c r="I985" s="9" t="s">
        <v>1392</v>
      </c>
      <c r="J985" s="6" t="s">
        <v>1392</v>
      </c>
      <c r="K985" s="6" t="s">
        <v>1392</v>
      </c>
      <c r="L985" s="6" t="s">
        <v>1392</v>
      </c>
      <c r="M985" s="6" t="s">
        <v>1392</v>
      </c>
    </row>
    <row r="986" spans="1:13">
      <c r="A986" s="7" t="s">
        <v>996</v>
      </c>
      <c r="B986" s="7" t="s">
        <v>1655</v>
      </c>
      <c r="C986" s="7" t="s">
        <v>996</v>
      </c>
      <c r="D986" s="7" t="s">
        <v>1656</v>
      </c>
      <c r="E986" s="7">
        <v>709</v>
      </c>
      <c r="F986" s="8" t="s">
        <v>557</v>
      </c>
      <c r="G986" s="7" t="s">
        <v>1132</v>
      </c>
      <c r="H986" s="9" t="s">
        <v>1392</v>
      </c>
      <c r="I986" s="9" t="s">
        <v>1392</v>
      </c>
      <c r="J986" s="6" t="s">
        <v>1392</v>
      </c>
      <c r="K986" s="6" t="s">
        <v>1392</v>
      </c>
      <c r="L986" s="6" t="s">
        <v>1392</v>
      </c>
      <c r="M986" s="6" t="s">
        <v>1392</v>
      </c>
    </row>
    <row r="987" spans="1:13">
      <c r="A987" s="7" t="s">
        <v>997</v>
      </c>
      <c r="B987" s="10" t="s">
        <v>1655</v>
      </c>
      <c r="C987" s="7" t="s">
        <v>997</v>
      </c>
      <c r="D987" s="7" t="s">
        <v>1656</v>
      </c>
      <c r="E987" s="7">
        <v>662</v>
      </c>
      <c r="F987" s="11" t="s">
        <v>541</v>
      </c>
      <c r="G987" s="7" t="s">
        <v>1126</v>
      </c>
      <c r="H987" s="9" t="s">
        <v>1392</v>
      </c>
      <c r="I987" s="9" t="s">
        <v>1392</v>
      </c>
      <c r="J987" s="6" t="s">
        <v>1392</v>
      </c>
      <c r="K987" s="6" t="s">
        <v>1392</v>
      </c>
      <c r="L987" s="6" t="s">
        <v>1392</v>
      </c>
      <c r="M987" s="6" t="s">
        <v>1392</v>
      </c>
    </row>
    <row r="988" spans="1:13">
      <c r="A988" s="7" t="s">
        <v>998</v>
      </c>
      <c r="B988" s="10" t="s">
        <v>1657</v>
      </c>
      <c r="C988" s="7" t="s">
        <v>998</v>
      </c>
      <c r="D988" s="7" t="s">
        <v>1656</v>
      </c>
      <c r="E988" s="7">
        <v>740</v>
      </c>
      <c r="F988" s="11" t="s">
        <v>506</v>
      </c>
      <c r="G988" s="7" t="s">
        <v>1117</v>
      </c>
      <c r="H988" s="9" t="s">
        <v>1392</v>
      </c>
      <c r="I988" s="9" t="s">
        <v>1392</v>
      </c>
      <c r="J988" s="6" t="s">
        <v>1392</v>
      </c>
      <c r="K988" s="6" t="s">
        <v>1392</v>
      </c>
      <c r="L988" s="6" t="s">
        <v>1392</v>
      </c>
      <c r="M988" s="6" t="s">
        <v>1392</v>
      </c>
    </row>
    <row r="989" spans="1:13">
      <c r="A989" s="7" t="s">
        <v>1639</v>
      </c>
      <c r="B989" s="7" t="s">
        <v>1660</v>
      </c>
      <c r="C989" s="7" t="s">
        <v>998</v>
      </c>
      <c r="D989" s="7" t="s">
        <v>1656</v>
      </c>
      <c r="E989" s="7">
        <v>741</v>
      </c>
      <c r="F989" s="8" t="s">
        <v>1392</v>
      </c>
      <c r="G989" s="7" t="s">
        <v>1392</v>
      </c>
      <c r="H989" s="9" t="s">
        <v>1392</v>
      </c>
      <c r="I989" s="9" t="s">
        <v>1392</v>
      </c>
      <c r="J989" s="6" t="s">
        <v>1392</v>
      </c>
      <c r="K989" s="6" t="s">
        <v>1392</v>
      </c>
      <c r="L989" s="6" t="s">
        <v>1392</v>
      </c>
      <c r="M989" s="6" t="s">
        <v>1392</v>
      </c>
    </row>
    <row r="990" spans="1:13">
      <c r="A990" s="7" t="s">
        <v>999</v>
      </c>
      <c r="B990" s="10" t="s">
        <v>1655</v>
      </c>
      <c r="C990" s="7" t="s">
        <v>999</v>
      </c>
      <c r="D990" s="7" t="s">
        <v>1656</v>
      </c>
      <c r="E990" s="7">
        <v>647</v>
      </c>
      <c r="F990" s="11" t="s">
        <v>541</v>
      </c>
      <c r="G990" s="7" t="s">
        <v>1126</v>
      </c>
      <c r="H990" s="9" t="s">
        <v>1392</v>
      </c>
      <c r="I990" s="9" t="s">
        <v>1392</v>
      </c>
      <c r="J990" s="6" t="s">
        <v>1392</v>
      </c>
      <c r="K990" s="6" t="s">
        <v>1561</v>
      </c>
      <c r="L990" s="6" t="s">
        <v>1573</v>
      </c>
      <c r="M990" s="6" t="s">
        <v>1564</v>
      </c>
    </row>
    <row r="991" spans="1:13">
      <c r="A991" s="7" t="s">
        <v>1000</v>
      </c>
      <c r="B991" s="10" t="s">
        <v>1655</v>
      </c>
      <c r="C991" s="7" t="s">
        <v>1000</v>
      </c>
      <c r="D991" s="7" t="s">
        <v>1656</v>
      </c>
      <c r="E991" s="7">
        <v>446</v>
      </c>
      <c r="F991" s="11" t="s">
        <v>441</v>
      </c>
      <c r="G991" s="7" t="s">
        <v>1102</v>
      </c>
      <c r="H991" s="9" t="s">
        <v>350</v>
      </c>
      <c r="I991" s="9" t="s">
        <v>1392</v>
      </c>
      <c r="J991" s="6" t="s">
        <v>350</v>
      </c>
      <c r="K991" s="6" t="s">
        <v>1392</v>
      </c>
      <c r="L991" s="6" t="s">
        <v>1392</v>
      </c>
      <c r="M991" s="6" t="s">
        <v>1392</v>
      </c>
    </row>
    <row r="992" spans="1:13">
      <c r="A992" s="7" t="s">
        <v>1001</v>
      </c>
      <c r="B992" s="7" t="s">
        <v>1657</v>
      </c>
      <c r="C992" s="7" t="s">
        <v>1001</v>
      </c>
      <c r="D992" s="7" t="s">
        <v>1656</v>
      </c>
      <c r="E992" s="7">
        <v>254</v>
      </c>
      <c r="F992" s="8" t="s">
        <v>403</v>
      </c>
      <c r="G992" s="7" t="s">
        <v>1085</v>
      </c>
      <c r="H992" s="9" t="s">
        <v>1392</v>
      </c>
      <c r="I992" s="9" t="s">
        <v>1392</v>
      </c>
      <c r="J992" s="6" t="s">
        <v>1392</v>
      </c>
      <c r="K992" s="6" t="s">
        <v>1392</v>
      </c>
      <c r="L992" s="6" t="s">
        <v>1392</v>
      </c>
      <c r="M992" s="6" t="s">
        <v>1392</v>
      </c>
    </row>
    <row r="993" spans="1:13">
      <c r="A993" s="7" t="s">
        <v>1002</v>
      </c>
      <c r="B993" s="7" t="s">
        <v>1657</v>
      </c>
      <c r="C993" s="7" t="s">
        <v>1002</v>
      </c>
      <c r="D993" s="7" t="s">
        <v>1656</v>
      </c>
      <c r="E993" s="7">
        <v>591</v>
      </c>
      <c r="F993" s="8" t="s">
        <v>506</v>
      </c>
      <c r="G993" s="7" t="s">
        <v>1117</v>
      </c>
      <c r="H993" s="9" t="s">
        <v>1392</v>
      </c>
      <c r="I993" s="9" t="s">
        <v>1392</v>
      </c>
      <c r="J993" s="6" t="s">
        <v>1392</v>
      </c>
      <c r="K993" s="6" t="s">
        <v>1392</v>
      </c>
      <c r="L993" s="6" t="s">
        <v>1392</v>
      </c>
      <c r="M993" s="6" t="s">
        <v>1392</v>
      </c>
    </row>
    <row r="994" spans="1:13">
      <c r="A994" s="7" t="s">
        <v>1158</v>
      </c>
      <c r="B994" s="7" t="s">
        <v>1657</v>
      </c>
      <c r="C994" s="7" t="s">
        <v>1158</v>
      </c>
      <c r="D994" s="7" t="s">
        <v>1656</v>
      </c>
      <c r="E994" s="7">
        <v>697</v>
      </c>
      <c r="F994" s="8" t="s">
        <v>553</v>
      </c>
      <c r="G994" s="7" t="s">
        <v>1129</v>
      </c>
      <c r="H994" s="9" t="s">
        <v>1392</v>
      </c>
      <c r="I994" s="9" t="s">
        <v>1392</v>
      </c>
      <c r="J994" s="6" t="s">
        <v>1392</v>
      </c>
      <c r="K994" s="6" t="s">
        <v>1556</v>
      </c>
      <c r="L994" s="6" t="s">
        <v>1566</v>
      </c>
      <c r="M994" s="6" t="s">
        <v>1567</v>
      </c>
    </row>
    <row r="995" spans="1:13">
      <c r="A995" s="7" t="s">
        <v>270</v>
      </c>
      <c r="B995" s="7" t="s">
        <v>1491</v>
      </c>
      <c r="C995" s="7" t="s">
        <v>270</v>
      </c>
      <c r="D995" s="7" t="s">
        <v>1656</v>
      </c>
      <c r="E995" s="7">
        <v>1092</v>
      </c>
      <c r="F995" s="8" t="s">
        <v>271</v>
      </c>
      <c r="G995" s="7" t="s">
        <v>270</v>
      </c>
      <c r="H995" s="9" t="s">
        <v>1392</v>
      </c>
      <c r="I995" s="9" t="s">
        <v>1392</v>
      </c>
      <c r="J995" s="6" t="s">
        <v>1392</v>
      </c>
      <c r="K995" s="6" t="s">
        <v>1392</v>
      </c>
      <c r="L995" s="6" t="s">
        <v>1392</v>
      </c>
      <c r="M995" s="6" t="s">
        <v>1392</v>
      </c>
    </row>
    <row r="996" spans="1:13">
      <c r="A996" s="7" t="s">
        <v>1129</v>
      </c>
      <c r="B996" s="7" t="s">
        <v>1491</v>
      </c>
      <c r="C996" s="7" t="s">
        <v>1129</v>
      </c>
      <c r="D996" s="7" t="s">
        <v>1656</v>
      </c>
      <c r="E996" s="7">
        <v>1080</v>
      </c>
      <c r="F996" s="8" t="s">
        <v>553</v>
      </c>
      <c r="G996" s="7" t="s">
        <v>1129</v>
      </c>
      <c r="H996" s="9" t="s">
        <v>1392</v>
      </c>
      <c r="I996" s="9" t="s">
        <v>1392</v>
      </c>
      <c r="J996" s="6" t="s">
        <v>1392</v>
      </c>
      <c r="K996" s="6" t="s">
        <v>1392</v>
      </c>
      <c r="L996" s="6" t="s">
        <v>1392</v>
      </c>
      <c r="M996" s="6" t="s">
        <v>1392</v>
      </c>
    </row>
    <row r="997" spans="1:13">
      <c r="A997" s="7" t="s">
        <v>538</v>
      </c>
      <c r="B997" s="10" t="s">
        <v>1655</v>
      </c>
      <c r="C997" s="7" t="s">
        <v>538</v>
      </c>
      <c r="D997" s="7" t="s">
        <v>1656</v>
      </c>
      <c r="E997" s="7">
        <v>634</v>
      </c>
      <c r="F997" s="11" t="s">
        <v>539</v>
      </c>
      <c r="G997" s="7" t="s">
        <v>1125</v>
      </c>
      <c r="H997" s="9" t="s">
        <v>358</v>
      </c>
      <c r="I997" s="9" t="s">
        <v>1392</v>
      </c>
      <c r="J997" s="6" t="s">
        <v>358</v>
      </c>
      <c r="K997" s="6" t="s">
        <v>1392</v>
      </c>
      <c r="L997" s="6" t="s">
        <v>1392</v>
      </c>
      <c r="M997" s="6" t="s">
        <v>1392</v>
      </c>
    </row>
    <row r="998" spans="1:13">
      <c r="A998" s="7" t="s">
        <v>1146</v>
      </c>
      <c r="B998" s="10" t="s">
        <v>1491</v>
      </c>
      <c r="C998" s="7" t="s">
        <v>1146</v>
      </c>
      <c r="D998" s="7" t="s">
        <v>1656</v>
      </c>
      <c r="E998" s="7">
        <v>871</v>
      </c>
      <c r="F998" s="11" t="s">
        <v>1392</v>
      </c>
      <c r="G998" s="7" t="s">
        <v>1392</v>
      </c>
      <c r="H998" s="9" t="s">
        <v>1392</v>
      </c>
      <c r="I998" s="9" t="s">
        <v>1392</v>
      </c>
      <c r="J998" s="6" t="s">
        <v>1392</v>
      </c>
      <c r="K998" s="6" t="s">
        <v>1392</v>
      </c>
      <c r="L998" s="6" t="s">
        <v>1392</v>
      </c>
      <c r="M998" s="6" t="s">
        <v>1392</v>
      </c>
    </row>
    <row r="999" spans="1:13">
      <c r="A999" s="7" t="s">
        <v>1003</v>
      </c>
      <c r="B999" s="7" t="s">
        <v>1655</v>
      </c>
      <c r="C999" s="7" t="s">
        <v>1003</v>
      </c>
      <c r="D999" s="7" t="s">
        <v>1656</v>
      </c>
      <c r="E999" s="7">
        <v>575</v>
      </c>
      <c r="F999" s="8" t="s">
        <v>500</v>
      </c>
      <c r="G999" s="7" t="s">
        <v>1116</v>
      </c>
      <c r="H999" s="9" t="s">
        <v>1392</v>
      </c>
      <c r="I999" s="9" t="s">
        <v>1392</v>
      </c>
      <c r="J999" s="6" t="s">
        <v>1392</v>
      </c>
      <c r="K999" s="6" t="s">
        <v>1392</v>
      </c>
      <c r="L999" s="6" t="s">
        <v>1392</v>
      </c>
      <c r="M999" s="6" t="s">
        <v>1392</v>
      </c>
    </row>
    <row r="1000" spans="1:13">
      <c r="A1000" s="7" t="s">
        <v>1004</v>
      </c>
      <c r="B1000" s="7" t="s">
        <v>1657</v>
      </c>
      <c r="C1000" s="7" t="s">
        <v>1004</v>
      </c>
      <c r="D1000" s="7" t="s">
        <v>1656</v>
      </c>
      <c r="E1000" s="7">
        <v>235</v>
      </c>
      <c r="F1000" s="8" t="s">
        <v>400</v>
      </c>
      <c r="G1000" s="7" t="s">
        <v>1084</v>
      </c>
      <c r="H1000" s="9" t="s">
        <v>1392</v>
      </c>
      <c r="I1000" s="9" t="s">
        <v>1392</v>
      </c>
      <c r="J1000" s="6" t="s">
        <v>1392</v>
      </c>
      <c r="K1000" s="6" t="s">
        <v>1392</v>
      </c>
      <c r="L1000" s="6" t="s">
        <v>1392</v>
      </c>
      <c r="M1000" s="6" t="s">
        <v>1392</v>
      </c>
    </row>
    <row r="1001" spans="1:13">
      <c r="A1001" s="7" t="s">
        <v>1005</v>
      </c>
      <c r="B1001" s="7" t="s">
        <v>1657</v>
      </c>
      <c r="C1001" s="7" t="s">
        <v>1005</v>
      </c>
      <c r="D1001" s="7" t="s">
        <v>1656</v>
      </c>
      <c r="E1001" s="7">
        <v>789</v>
      </c>
      <c r="F1001" s="8" t="s">
        <v>346</v>
      </c>
      <c r="G1001" s="7" t="s">
        <v>1062</v>
      </c>
      <c r="H1001" s="9" t="s">
        <v>1392</v>
      </c>
      <c r="I1001" s="9" t="s">
        <v>1392</v>
      </c>
      <c r="J1001" s="6" t="s">
        <v>1392</v>
      </c>
      <c r="K1001" s="6" t="s">
        <v>1392</v>
      </c>
      <c r="L1001" s="6" t="s">
        <v>1392</v>
      </c>
      <c r="M1001" s="6" t="s">
        <v>1392</v>
      </c>
    </row>
    <row r="1002" spans="1:13">
      <c r="A1002" s="7" t="s">
        <v>1006</v>
      </c>
      <c r="B1002" s="7" t="s">
        <v>1655</v>
      </c>
      <c r="C1002" s="7" t="s">
        <v>1006</v>
      </c>
      <c r="D1002" s="7" t="s">
        <v>1656</v>
      </c>
      <c r="E1002" s="7">
        <v>482</v>
      </c>
      <c r="F1002" s="8" t="s">
        <v>464</v>
      </c>
      <c r="G1002" s="7" t="s">
        <v>1106</v>
      </c>
      <c r="H1002" s="9" t="s">
        <v>1392</v>
      </c>
      <c r="I1002" s="9" t="s">
        <v>1392</v>
      </c>
      <c r="J1002" s="6" t="s">
        <v>1392</v>
      </c>
      <c r="K1002" s="6" t="s">
        <v>1392</v>
      </c>
      <c r="L1002" s="6" t="s">
        <v>1392</v>
      </c>
      <c r="M1002" s="6" t="s">
        <v>1392</v>
      </c>
    </row>
    <row r="1003" spans="1:13">
      <c r="A1003" s="7" t="s">
        <v>1007</v>
      </c>
      <c r="B1003" s="10" t="s">
        <v>1655</v>
      </c>
      <c r="C1003" s="7" t="s">
        <v>1007</v>
      </c>
      <c r="D1003" s="7" t="s">
        <v>1656</v>
      </c>
      <c r="E1003" s="7">
        <v>80</v>
      </c>
      <c r="F1003" s="11" t="s">
        <v>356</v>
      </c>
      <c r="G1003" s="7" t="s">
        <v>1069</v>
      </c>
      <c r="H1003" s="9" t="s">
        <v>1392</v>
      </c>
      <c r="I1003" s="9" t="s">
        <v>1392</v>
      </c>
      <c r="J1003" s="6" t="s">
        <v>1392</v>
      </c>
      <c r="K1003" s="6" t="s">
        <v>1392</v>
      </c>
      <c r="L1003" s="6" t="s">
        <v>1392</v>
      </c>
      <c r="M1003" s="6" t="s">
        <v>1392</v>
      </c>
    </row>
    <row r="1004" spans="1:13">
      <c r="A1004" s="7" t="s">
        <v>192</v>
      </c>
      <c r="B1004" s="7" t="s">
        <v>1491</v>
      </c>
      <c r="C1004" s="7" t="s">
        <v>192</v>
      </c>
      <c r="D1004" s="7" t="s">
        <v>1656</v>
      </c>
      <c r="E1004" s="7">
        <v>1033</v>
      </c>
      <c r="F1004" s="8" t="s">
        <v>193</v>
      </c>
      <c r="G1004" s="7" t="s">
        <v>192</v>
      </c>
      <c r="H1004" s="9" t="s">
        <v>1392</v>
      </c>
      <c r="I1004" s="9" t="s">
        <v>1392</v>
      </c>
      <c r="J1004" s="6" t="s">
        <v>1392</v>
      </c>
      <c r="K1004" s="6" t="s">
        <v>1392</v>
      </c>
      <c r="L1004" s="6" t="s">
        <v>1392</v>
      </c>
      <c r="M1004" s="6" t="s">
        <v>1392</v>
      </c>
    </row>
    <row r="1005" spans="1:13">
      <c r="A1005" s="7" t="s">
        <v>238</v>
      </c>
      <c r="B1005" s="7" t="s">
        <v>1491</v>
      </c>
      <c r="C1005" s="7" t="s">
        <v>238</v>
      </c>
      <c r="D1005" s="7" t="s">
        <v>1656</v>
      </c>
      <c r="E1005" s="7">
        <v>1068</v>
      </c>
      <c r="F1005" s="8" t="s">
        <v>239</v>
      </c>
      <c r="G1005" s="7" t="s">
        <v>238</v>
      </c>
      <c r="H1005" s="9" t="s">
        <v>1392</v>
      </c>
      <c r="I1005" s="9" t="s">
        <v>1392</v>
      </c>
      <c r="J1005" s="6" t="s">
        <v>1392</v>
      </c>
      <c r="K1005" s="6" t="s">
        <v>1392</v>
      </c>
      <c r="L1005" s="6" t="s">
        <v>1392</v>
      </c>
      <c r="M1005" s="6" t="s">
        <v>1392</v>
      </c>
    </row>
    <row r="1006" spans="1:13">
      <c r="A1006" s="7" t="s">
        <v>1636</v>
      </c>
      <c r="B1006" s="7" t="s">
        <v>1660</v>
      </c>
      <c r="C1006" s="7" t="s">
        <v>538</v>
      </c>
      <c r="D1006" s="7" t="s">
        <v>1656</v>
      </c>
      <c r="E1006" s="7">
        <v>635</v>
      </c>
      <c r="F1006" s="8" t="s">
        <v>1392</v>
      </c>
      <c r="G1006" s="7" t="s">
        <v>1392</v>
      </c>
      <c r="H1006" s="9" t="s">
        <v>1392</v>
      </c>
      <c r="I1006" s="9" t="s">
        <v>1392</v>
      </c>
      <c r="J1006" s="6" t="s">
        <v>1392</v>
      </c>
      <c r="K1006" s="6" t="s">
        <v>1392</v>
      </c>
      <c r="L1006" s="6" t="s">
        <v>1392</v>
      </c>
      <c r="M1006" s="6" t="s">
        <v>1392</v>
      </c>
    </row>
    <row r="1007" spans="1:13">
      <c r="A1007" s="7" t="s">
        <v>1162</v>
      </c>
      <c r="B1007" s="7" t="s">
        <v>1655</v>
      </c>
      <c r="C1007" s="7" t="s">
        <v>1162</v>
      </c>
      <c r="D1007" s="7" t="s">
        <v>1656</v>
      </c>
      <c r="E1007" s="7">
        <v>628</v>
      </c>
      <c r="F1007" s="8" t="s">
        <v>532</v>
      </c>
      <c r="G1007" s="7" t="s">
        <v>1124</v>
      </c>
      <c r="H1007" s="9" t="s">
        <v>1392</v>
      </c>
      <c r="I1007" s="9" t="s">
        <v>1392</v>
      </c>
      <c r="J1007" s="6" t="s">
        <v>1392</v>
      </c>
      <c r="K1007" s="6" t="s">
        <v>1392</v>
      </c>
      <c r="L1007" s="6" t="s">
        <v>1392</v>
      </c>
      <c r="M1007" s="6" t="s">
        <v>1392</v>
      </c>
    </row>
    <row r="1008" spans="1:13">
      <c r="A1008" s="7" t="s">
        <v>1008</v>
      </c>
      <c r="B1008" s="7" t="s">
        <v>1657</v>
      </c>
      <c r="C1008" s="7" t="s">
        <v>1008</v>
      </c>
      <c r="D1008" s="7" t="s">
        <v>1656</v>
      </c>
      <c r="E1008" s="7">
        <v>128</v>
      </c>
      <c r="F1008" s="8" t="s">
        <v>364</v>
      </c>
      <c r="G1008" s="7" t="s">
        <v>1072</v>
      </c>
      <c r="H1008" s="9" t="s">
        <v>1392</v>
      </c>
      <c r="I1008" s="9" t="s">
        <v>1392</v>
      </c>
      <c r="J1008" s="6" t="s">
        <v>1392</v>
      </c>
      <c r="K1008" s="6" t="s">
        <v>1392</v>
      </c>
      <c r="L1008" s="6" t="s">
        <v>1392</v>
      </c>
      <c r="M1008" s="6" t="s">
        <v>1392</v>
      </c>
    </row>
    <row r="1009" spans="1:13">
      <c r="A1009" s="7" t="s">
        <v>1124</v>
      </c>
      <c r="B1009" s="7" t="s">
        <v>1491</v>
      </c>
      <c r="C1009" s="7" t="s">
        <v>1124</v>
      </c>
      <c r="D1009" s="7" t="s">
        <v>1656</v>
      </c>
      <c r="E1009" s="7">
        <v>1061</v>
      </c>
      <c r="F1009" s="8" t="s">
        <v>532</v>
      </c>
      <c r="G1009" s="7" t="s">
        <v>1124</v>
      </c>
      <c r="H1009" s="9" t="s">
        <v>1392</v>
      </c>
      <c r="I1009" s="9" t="s">
        <v>1392</v>
      </c>
      <c r="J1009" s="6" t="s">
        <v>1392</v>
      </c>
      <c r="K1009" s="6" t="s">
        <v>1392</v>
      </c>
      <c r="L1009" s="6" t="s">
        <v>1392</v>
      </c>
      <c r="M1009" s="6" t="s">
        <v>1392</v>
      </c>
    </row>
    <row r="1010" spans="1:13">
      <c r="A1010" s="7" t="s">
        <v>1009</v>
      </c>
      <c r="B1010" s="7" t="s">
        <v>1655</v>
      </c>
      <c r="C1010" s="7" t="s">
        <v>1009</v>
      </c>
      <c r="D1010" s="7" t="s">
        <v>1656</v>
      </c>
      <c r="E1010" s="7">
        <v>230</v>
      </c>
      <c r="F1010" s="8" t="s">
        <v>400</v>
      </c>
      <c r="G1010" s="7" t="s">
        <v>1084</v>
      </c>
      <c r="H1010" s="9" t="s">
        <v>1392</v>
      </c>
      <c r="I1010" s="9" t="s">
        <v>1392</v>
      </c>
      <c r="J1010" s="6" t="s">
        <v>1392</v>
      </c>
      <c r="K1010" s="6" t="s">
        <v>1392</v>
      </c>
      <c r="L1010" s="6" t="s">
        <v>1392</v>
      </c>
      <c r="M1010" s="6" t="s">
        <v>1392</v>
      </c>
    </row>
    <row r="1011" spans="1:13">
      <c r="A1011" s="7" t="s">
        <v>1010</v>
      </c>
      <c r="B1011" s="7" t="s">
        <v>1655</v>
      </c>
      <c r="C1011" s="7" t="s">
        <v>1010</v>
      </c>
      <c r="D1011" s="7" t="s">
        <v>1656</v>
      </c>
      <c r="E1011" s="7">
        <v>579</v>
      </c>
      <c r="F1011" s="8" t="s">
        <v>500</v>
      </c>
      <c r="G1011" s="7" t="s">
        <v>1116</v>
      </c>
      <c r="H1011" s="9" t="s">
        <v>1392</v>
      </c>
      <c r="I1011" s="9" t="s">
        <v>1392</v>
      </c>
      <c r="J1011" s="6" t="s">
        <v>1392</v>
      </c>
      <c r="K1011" s="6" t="s">
        <v>1392</v>
      </c>
      <c r="L1011" s="6" t="s">
        <v>1392</v>
      </c>
      <c r="M1011" s="6" t="s">
        <v>1392</v>
      </c>
    </row>
    <row r="1012" spans="1:13">
      <c r="A1012" s="7" t="s">
        <v>1011</v>
      </c>
      <c r="B1012" s="7" t="s">
        <v>1657</v>
      </c>
      <c r="C1012" s="7" t="s">
        <v>1011</v>
      </c>
      <c r="D1012" s="7" t="s">
        <v>1656</v>
      </c>
      <c r="E1012" s="7">
        <v>272</v>
      </c>
      <c r="F1012" s="8" t="s">
        <v>403</v>
      </c>
      <c r="G1012" s="7" t="s">
        <v>1085</v>
      </c>
      <c r="H1012" s="9" t="s">
        <v>1392</v>
      </c>
      <c r="I1012" s="9" t="s">
        <v>1392</v>
      </c>
      <c r="J1012" s="6" t="s">
        <v>1392</v>
      </c>
      <c r="K1012" s="6" t="s">
        <v>1392</v>
      </c>
      <c r="L1012" s="6" t="s">
        <v>1392</v>
      </c>
      <c r="M1012" s="6" t="s">
        <v>1392</v>
      </c>
    </row>
    <row r="1013" spans="1:13">
      <c r="A1013" s="7" t="s">
        <v>1012</v>
      </c>
      <c r="B1013" s="7" t="s">
        <v>1657</v>
      </c>
      <c r="C1013" s="7" t="s">
        <v>1012</v>
      </c>
      <c r="D1013" s="7" t="s">
        <v>1656</v>
      </c>
      <c r="E1013" s="7">
        <v>850</v>
      </c>
      <c r="F1013" s="8" t="s">
        <v>552</v>
      </c>
      <c r="G1013" s="7" t="s">
        <v>1128</v>
      </c>
      <c r="H1013" s="9" t="s">
        <v>1392</v>
      </c>
      <c r="I1013" s="9" t="s">
        <v>1236</v>
      </c>
      <c r="J1013" s="6" t="s">
        <v>1236</v>
      </c>
      <c r="K1013" s="6" t="s">
        <v>1392</v>
      </c>
      <c r="L1013" s="6" t="s">
        <v>1392</v>
      </c>
      <c r="M1013" s="6" t="s">
        <v>1392</v>
      </c>
    </row>
    <row r="1014" spans="1:13">
      <c r="A1014" s="7" t="s">
        <v>2</v>
      </c>
      <c r="B1014" s="7" t="s">
        <v>1491</v>
      </c>
      <c r="C1014" s="7" t="s">
        <v>2</v>
      </c>
      <c r="D1014" s="7" t="s">
        <v>1656</v>
      </c>
      <c r="E1014" s="7">
        <v>967</v>
      </c>
      <c r="F1014" s="8" t="s">
        <v>1</v>
      </c>
      <c r="G1014" s="7" t="s">
        <v>2</v>
      </c>
      <c r="H1014" s="9" t="s">
        <v>1392</v>
      </c>
      <c r="I1014" s="9" t="s">
        <v>1392</v>
      </c>
      <c r="J1014" s="6" t="s">
        <v>1392</v>
      </c>
      <c r="K1014" s="6" t="s">
        <v>1392</v>
      </c>
      <c r="L1014" s="6" t="s">
        <v>1392</v>
      </c>
      <c r="M1014" s="6" t="s">
        <v>1392</v>
      </c>
    </row>
    <row r="1015" spans="1:13">
      <c r="A1015" s="7" t="s">
        <v>402</v>
      </c>
      <c r="B1015" s="7" t="s">
        <v>1658</v>
      </c>
      <c r="C1015" s="7" t="s">
        <v>402</v>
      </c>
      <c r="D1015" s="7" t="s">
        <v>1656</v>
      </c>
      <c r="E1015" s="7">
        <v>231</v>
      </c>
      <c r="F1015" s="8" t="s">
        <v>400</v>
      </c>
      <c r="G1015" s="7" t="s">
        <v>1084</v>
      </c>
      <c r="H1015" s="9" t="s">
        <v>1392</v>
      </c>
      <c r="I1015" s="9" t="s">
        <v>1392</v>
      </c>
      <c r="J1015" s="6" t="s">
        <v>1392</v>
      </c>
      <c r="K1015" s="6" t="s">
        <v>1392</v>
      </c>
      <c r="L1015" s="6" t="s">
        <v>1392</v>
      </c>
      <c r="M1015" s="6" t="s">
        <v>1392</v>
      </c>
    </row>
    <row r="1016" spans="1:13">
      <c r="A1016" s="7" t="s">
        <v>40</v>
      </c>
      <c r="B1016" s="10" t="s">
        <v>1491</v>
      </c>
      <c r="C1016" s="7" t="s">
        <v>40</v>
      </c>
      <c r="D1016" s="7" t="s">
        <v>1656</v>
      </c>
      <c r="E1016" s="7">
        <v>903</v>
      </c>
      <c r="F1016" s="11" t="s">
        <v>41</v>
      </c>
      <c r="G1016" s="7" t="s">
        <v>40</v>
      </c>
      <c r="H1016" s="9" t="s">
        <v>1392</v>
      </c>
      <c r="I1016" s="9" t="s">
        <v>1392</v>
      </c>
      <c r="J1016" s="6" t="s">
        <v>1392</v>
      </c>
      <c r="K1016" s="6" t="s">
        <v>1392</v>
      </c>
      <c r="L1016" s="6" t="s">
        <v>1392</v>
      </c>
      <c r="M1016" s="6" t="s">
        <v>1392</v>
      </c>
    </row>
    <row r="1017" spans="1:13">
      <c r="A1017" s="7" t="s">
        <v>1161</v>
      </c>
      <c r="B1017" s="7" t="s">
        <v>1655</v>
      </c>
      <c r="C1017" s="7" t="s">
        <v>1161</v>
      </c>
      <c r="D1017" s="7" t="s">
        <v>1656</v>
      </c>
      <c r="E1017" s="7">
        <v>498</v>
      </c>
      <c r="F1017" s="8" t="s">
        <v>480</v>
      </c>
      <c r="G1017" s="7" t="s">
        <v>1109</v>
      </c>
      <c r="H1017" s="9" t="s">
        <v>1392</v>
      </c>
      <c r="I1017" s="9" t="s">
        <v>1392</v>
      </c>
      <c r="J1017" s="6" t="s">
        <v>1392</v>
      </c>
      <c r="K1017" s="6" t="s">
        <v>1556</v>
      </c>
      <c r="L1017" s="6" t="s">
        <v>1558</v>
      </c>
      <c r="M1017" s="6" t="s">
        <v>1559</v>
      </c>
    </row>
    <row r="1018" spans="1:13">
      <c r="A1018" s="7" t="s">
        <v>486</v>
      </c>
      <c r="B1018" s="7" t="s">
        <v>1658</v>
      </c>
      <c r="C1018" s="7" t="s">
        <v>486</v>
      </c>
      <c r="D1018" s="7" t="s">
        <v>1656</v>
      </c>
      <c r="E1018" s="7">
        <v>509</v>
      </c>
      <c r="F1018" s="8" t="s">
        <v>485</v>
      </c>
      <c r="G1018" s="7" t="s">
        <v>1112</v>
      </c>
      <c r="H1018" s="9" t="s">
        <v>345</v>
      </c>
      <c r="I1018" s="9" t="s">
        <v>1392</v>
      </c>
      <c r="J1018" s="6" t="s">
        <v>345</v>
      </c>
      <c r="K1018" s="6" t="s">
        <v>1392</v>
      </c>
      <c r="L1018" s="6" t="s">
        <v>1392</v>
      </c>
      <c r="M1018" s="6" t="s">
        <v>1392</v>
      </c>
    </row>
    <row r="1019" spans="1:13">
      <c r="A1019" s="7" t="s">
        <v>198</v>
      </c>
      <c r="B1019" s="7" t="s">
        <v>1491</v>
      </c>
      <c r="C1019" s="7" t="s">
        <v>198</v>
      </c>
      <c r="D1019" s="7" t="s">
        <v>1656</v>
      </c>
      <c r="E1019" s="7">
        <v>1037</v>
      </c>
      <c r="F1019" s="8" t="s">
        <v>199</v>
      </c>
      <c r="G1019" s="7" t="s">
        <v>198</v>
      </c>
      <c r="H1019" s="9" t="s">
        <v>1392</v>
      </c>
      <c r="I1019" s="9" t="s">
        <v>1392</v>
      </c>
      <c r="J1019" s="6" t="s">
        <v>1392</v>
      </c>
      <c r="K1019" s="6" t="s">
        <v>1392</v>
      </c>
      <c r="L1019" s="6" t="s">
        <v>1392</v>
      </c>
      <c r="M1019" s="6" t="s">
        <v>1392</v>
      </c>
    </row>
    <row r="1020" spans="1:13">
      <c r="A1020" s="7" t="s">
        <v>258</v>
      </c>
      <c r="B1020" s="7" t="s">
        <v>1491</v>
      </c>
      <c r="C1020" s="7" t="s">
        <v>258</v>
      </c>
      <c r="D1020" s="7" t="s">
        <v>1656</v>
      </c>
      <c r="E1020" s="7">
        <v>1084</v>
      </c>
      <c r="F1020" s="8" t="s">
        <v>259</v>
      </c>
      <c r="G1020" s="7" t="s">
        <v>258</v>
      </c>
      <c r="H1020" s="9" t="s">
        <v>1392</v>
      </c>
      <c r="I1020" s="9" t="s">
        <v>1392</v>
      </c>
      <c r="J1020" s="6" t="s">
        <v>1392</v>
      </c>
      <c r="K1020" s="6" t="s">
        <v>1392</v>
      </c>
      <c r="L1020" s="6" t="s">
        <v>1392</v>
      </c>
      <c r="M1020" s="6" t="s">
        <v>1392</v>
      </c>
    </row>
    <row r="1021" spans="1:13">
      <c r="A1021" s="7" t="s">
        <v>1109</v>
      </c>
      <c r="B1021" s="7" t="s">
        <v>1491</v>
      </c>
      <c r="C1021" s="7" t="s">
        <v>1109</v>
      </c>
      <c r="D1021" s="7" t="s">
        <v>1656</v>
      </c>
      <c r="E1021" s="7">
        <v>1066</v>
      </c>
      <c r="F1021" s="8" t="s">
        <v>480</v>
      </c>
      <c r="G1021" s="7" t="s">
        <v>1109</v>
      </c>
      <c r="H1021" s="9" t="s">
        <v>1392</v>
      </c>
      <c r="I1021" s="9" t="s">
        <v>1392</v>
      </c>
      <c r="J1021" s="6" t="s">
        <v>1392</v>
      </c>
      <c r="K1021" s="6" t="s">
        <v>1392</v>
      </c>
      <c r="L1021" s="6" t="s">
        <v>1392</v>
      </c>
      <c r="M1021" s="6" t="s">
        <v>1392</v>
      </c>
    </row>
    <row r="1022" spans="1:13">
      <c r="A1022" s="7" t="s">
        <v>430</v>
      </c>
      <c r="B1022" s="7" t="s">
        <v>1658</v>
      </c>
      <c r="C1022" s="7" t="s">
        <v>430</v>
      </c>
      <c r="D1022" s="7" t="s">
        <v>1656</v>
      </c>
      <c r="E1022" s="7">
        <v>400</v>
      </c>
      <c r="F1022" s="8" t="s">
        <v>422</v>
      </c>
      <c r="G1022" s="7" t="s">
        <v>1095</v>
      </c>
      <c r="H1022" s="9" t="s">
        <v>1392</v>
      </c>
      <c r="I1022" s="9" t="s">
        <v>1392</v>
      </c>
      <c r="J1022" s="6" t="s">
        <v>1392</v>
      </c>
      <c r="K1022" s="6" t="s">
        <v>1392</v>
      </c>
      <c r="L1022" s="6" t="s">
        <v>1392</v>
      </c>
      <c r="M1022" s="6" t="s">
        <v>1392</v>
      </c>
    </row>
    <row r="1023" spans="1:13">
      <c r="A1023" s="7" t="s">
        <v>1013</v>
      </c>
      <c r="B1023" s="7" t="s">
        <v>1657</v>
      </c>
      <c r="C1023" s="7" t="s">
        <v>1013</v>
      </c>
      <c r="D1023" s="7" t="s">
        <v>1656</v>
      </c>
      <c r="E1023" s="7">
        <v>45</v>
      </c>
      <c r="F1023" s="8" t="s">
        <v>352</v>
      </c>
      <c r="G1023" s="7" t="s">
        <v>1065</v>
      </c>
      <c r="H1023" s="9" t="s">
        <v>1392</v>
      </c>
      <c r="I1023" s="9" t="s">
        <v>1392</v>
      </c>
      <c r="J1023" s="6" t="s">
        <v>1392</v>
      </c>
      <c r="K1023" s="6" t="s">
        <v>1392</v>
      </c>
      <c r="L1023" s="6" t="s">
        <v>1392</v>
      </c>
      <c r="M1023" s="6" t="s">
        <v>1392</v>
      </c>
    </row>
    <row r="1024" spans="1:13">
      <c r="A1024" s="7" t="s">
        <v>1014</v>
      </c>
      <c r="B1024" s="7" t="s">
        <v>1655</v>
      </c>
      <c r="C1024" s="7" t="s">
        <v>1014</v>
      </c>
      <c r="D1024" s="7" t="s">
        <v>1656</v>
      </c>
      <c r="E1024" s="7">
        <v>699</v>
      </c>
      <c r="F1024" s="8" t="s">
        <v>555</v>
      </c>
      <c r="G1024" s="7" t="s">
        <v>1131</v>
      </c>
      <c r="H1024" s="9" t="s">
        <v>1392</v>
      </c>
      <c r="I1024" s="9" t="s">
        <v>1392</v>
      </c>
      <c r="J1024" s="6" t="s">
        <v>1392</v>
      </c>
      <c r="K1024" s="6" t="s">
        <v>1392</v>
      </c>
      <c r="L1024" s="6" t="s">
        <v>1392</v>
      </c>
      <c r="M1024" s="6" t="s">
        <v>1392</v>
      </c>
    </row>
    <row r="1025" spans="1:13">
      <c r="A1025" s="7" t="s">
        <v>1131</v>
      </c>
      <c r="B1025" s="7" t="s">
        <v>1491</v>
      </c>
      <c r="C1025" s="7" t="s">
        <v>1131</v>
      </c>
      <c r="D1025" s="7" t="s">
        <v>1656</v>
      </c>
      <c r="E1025" s="7">
        <v>1074</v>
      </c>
      <c r="F1025" s="8" t="s">
        <v>555</v>
      </c>
      <c r="G1025" s="7" t="s">
        <v>1131</v>
      </c>
      <c r="H1025" s="9" t="s">
        <v>1392</v>
      </c>
      <c r="I1025" s="9" t="s">
        <v>1392</v>
      </c>
      <c r="J1025" s="6" t="s">
        <v>1392</v>
      </c>
      <c r="K1025" s="6" t="s">
        <v>1392</v>
      </c>
      <c r="L1025" s="6" t="s">
        <v>1392</v>
      </c>
      <c r="M1025" s="6" t="s">
        <v>1392</v>
      </c>
    </row>
    <row r="1026" spans="1:13">
      <c r="A1026" s="7" t="s">
        <v>1015</v>
      </c>
      <c r="B1026" s="7" t="s">
        <v>1655</v>
      </c>
      <c r="C1026" s="7" t="s">
        <v>1015</v>
      </c>
      <c r="D1026" s="7" t="s">
        <v>1656</v>
      </c>
      <c r="E1026" s="7">
        <v>856</v>
      </c>
      <c r="F1026" s="8" t="s">
        <v>553</v>
      </c>
      <c r="G1026" s="7" t="s">
        <v>1129</v>
      </c>
      <c r="H1026" s="9" t="s">
        <v>1392</v>
      </c>
      <c r="I1026" s="9" t="s">
        <v>1236</v>
      </c>
      <c r="J1026" s="6" t="s">
        <v>1236</v>
      </c>
      <c r="K1026" s="6" t="s">
        <v>1392</v>
      </c>
      <c r="L1026" s="6" t="s">
        <v>1392</v>
      </c>
      <c r="M1026" s="6" t="s">
        <v>1392</v>
      </c>
    </row>
    <row r="1027" spans="1:13">
      <c r="A1027" s="7" t="s">
        <v>1016</v>
      </c>
      <c r="B1027" s="10" t="s">
        <v>1657</v>
      </c>
      <c r="C1027" s="7" t="s">
        <v>1016</v>
      </c>
      <c r="D1027" s="7" t="s">
        <v>1656</v>
      </c>
      <c r="E1027" s="7">
        <v>574</v>
      </c>
      <c r="F1027" s="11" t="s">
        <v>500</v>
      </c>
      <c r="G1027" s="7" t="s">
        <v>1116</v>
      </c>
      <c r="H1027" s="9" t="s">
        <v>1392</v>
      </c>
      <c r="I1027" s="9" t="s">
        <v>1392</v>
      </c>
      <c r="J1027" s="6" t="s">
        <v>1392</v>
      </c>
      <c r="K1027" s="6" t="s">
        <v>1392</v>
      </c>
      <c r="L1027" s="6" t="s">
        <v>1392</v>
      </c>
      <c r="M1027" s="6" t="s">
        <v>1392</v>
      </c>
    </row>
    <row r="1028" spans="1:13">
      <c r="A1028" s="7" t="s">
        <v>128</v>
      </c>
      <c r="B1028" s="7" t="s">
        <v>1491</v>
      </c>
      <c r="C1028" s="7" t="s">
        <v>128</v>
      </c>
      <c r="D1028" s="7" t="s">
        <v>1656</v>
      </c>
      <c r="E1028" s="7">
        <v>987</v>
      </c>
      <c r="F1028" s="8" t="s">
        <v>129</v>
      </c>
      <c r="G1028" s="7" t="s">
        <v>128</v>
      </c>
      <c r="H1028" s="9" t="s">
        <v>1392</v>
      </c>
      <c r="I1028" s="9" t="s">
        <v>1392</v>
      </c>
      <c r="J1028" s="6" t="s">
        <v>1392</v>
      </c>
      <c r="K1028" s="6" t="s">
        <v>1392</v>
      </c>
      <c r="L1028" s="6" t="s">
        <v>1392</v>
      </c>
      <c r="M1028" s="6" t="s">
        <v>1392</v>
      </c>
    </row>
    <row r="1029" spans="1:13">
      <c r="A1029" s="7" t="s">
        <v>1017</v>
      </c>
      <c r="B1029" s="7" t="s">
        <v>1655</v>
      </c>
      <c r="C1029" s="7" t="s">
        <v>1017</v>
      </c>
      <c r="D1029" s="7" t="s">
        <v>1656</v>
      </c>
      <c r="E1029" s="7">
        <v>448</v>
      </c>
      <c r="F1029" s="8" t="s">
        <v>458</v>
      </c>
      <c r="G1029" s="7" t="s">
        <v>1103</v>
      </c>
      <c r="H1029" s="9" t="s">
        <v>345</v>
      </c>
      <c r="I1029" s="9" t="s">
        <v>1392</v>
      </c>
      <c r="J1029" s="6" t="s">
        <v>345</v>
      </c>
      <c r="K1029" s="6" t="s">
        <v>1392</v>
      </c>
      <c r="L1029" s="6" t="s">
        <v>1392</v>
      </c>
      <c r="M1029" s="6" t="s">
        <v>1392</v>
      </c>
    </row>
    <row r="1030" spans="1:13">
      <c r="A1030" s="7" t="s">
        <v>1103</v>
      </c>
      <c r="B1030" s="7" t="s">
        <v>1491</v>
      </c>
      <c r="C1030" s="7" t="s">
        <v>1103</v>
      </c>
      <c r="D1030" s="7" t="s">
        <v>1656</v>
      </c>
      <c r="E1030" s="7">
        <v>1008</v>
      </c>
      <c r="F1030" s="8" t="s">
        <v>458</v>
      </c>
      <c r="G1030" s="7" t="s">
        <v>1103</v>
      </c>
      <c r="H1030" s="9" t="s">
        <v>1392</v>
      </c>
      <c r="I1030" s="9" t="s">
        <v>1392</v>
      </c>
      <c r="J1030" s="6" t="s">
        <v>1392</v>
      </c>
      <c r="K1030" s="6" t="s">
        <v>1392</v>
      </c>
      <c r="L1030" s="6" t="s">
        <v>1392</v>
      </c>
      <c r="M1030" s="6" t="s">
        <v>1392</v>
      </c>
    </row>
    <row r="1031" spans="1:13">
      <c r="A1031" s="7" t="s">
        <v>1630</v>
      </c>
      <c r="B1031" s="10" t="s">
        <v>1660</v>
      </c>
      <c r="C1031" s="7" t="s">
        <v>730</v>
      </c>
      <c r="D1031" s="7" t="s">
        <v>1656</v>
      </c>
      <c r="E1031" s="7">
        <v>488</v>
      </c>
      <c r="F1031" s="11" t="s">
        <v>1392</v>
      </c>
      <c r="G1031" s="7" t="s">
        <v>1392</v>
      </c>
      <c r="H1031" s="9" t="s">
        <v>1392</v>
      </c>
      <c r="I1031" s="9" t="s">
        <v>1392</v>
      </c>
      <c r="J1031" s="6" t="s">
        <v>1392</v>
      </c>
      <c r="K1031" s="6" t="s">
        <v>1392</v>
      </c>
      <c r="L1031" s="6" t="s">
        <v>1392</v>
      </c>
      <c r="M1031" s="6" t="s">
        <v>1392</v>
      </c>
    </row>
    <row r="1032" spans="1:13">
      <c r="A1032" s="7" t="s">
        <v>558</v>
      </c>
      <c r="B1032" s="7" t="s">
        <v>1658</v>
      </c>
      <c r="C1032" s="7" t="s">
        <v>558</v>
      </c>
      <c r="D1032" s="7" t="s">
        <v>1656</v>
      </c>
      <c r="E1032" s="7">
        <v>702</v>
      </c>
      <c r="F1032" s="8" t="s">
        <v>557</v>
      </c>
      <c r="G1032" s="7" t="s">
        <v>1132</v>
      </c>
      <c r="H1032" s="9" t="s">
        <v>1392</v>
      </c>
      <c r="I1032" s="9" t="s">
        <v>1392</v>
      </c>
      <c r="J1032" s="6" t="s">
        <v>1392</v>
      </c>
      <c r="K1032" s="6" t="s">
        <v>1392</v>
      </c>
      <c r="L1032" s="6" t="s">
        <v>1392</v>
      </c>
      <c r="M1032" s="6" t="s">
        <v>1392</v>
      </c>
    </row>
    <row r="1033" spans="1:13">
      <c r="A1033" s="6" t="s">
        <v>518</v>
      </c>
      <c r="B1033" s="10" t="s">
        <v>1658</v>
      </c>
      <c r="C1033" s="6" t="s">
        <v>518</v>
      </c>
      <c r="D1033" s="7" t="s">
        <v>1656</v>
      </c>
      <c r="E1033" s="7">
        <v>612</v>
      </c>
      <c r="F1033" s="8" t="s">
        <v>515</v>
      </c>
      <c r="G1033" s="7" t="s">
        <v>1121</v>
      </c>
      <c r="H1033" s="9" t="s">
        <v>1392</v>
      </c>
      <c r="I1033" s="9" t="s">
        <v>1392</v>
      </c>
      <c r="J1033" s="6" t="s">
        <v>1392</v>
      </c>
      <c r="K1033" s="6" t="s">
        <v>1392</v>
      </c>
      <c r="L1033" s="6" t="s">
        <v>1392</v>
      </c>
      <c r="M1033" s="6" t="s">
        <v>1392</v>
      </c>
    </row>
    <row r="1034" spans="1:13">
      <c r="A1034" s="7" t="s">
        <v>184</v>
      </c>
      <c r="B1034" s="10" t="s">
        <v>1491</v>
      </c>
      <c r="C1034" s="7" t="s">
        <v>184</v>
      </c>
      <c r="D1034" s="7" t="s">
        <v>1656</v>
      </c>
      <c r="E1034" s="7">
        <v>1023</v>
      </c>
      <c r="F1034" s="11" t="s">
        <v>185</v>
      </c>
      <c r="G1034" s="7" t="s">
        <v>184</v>
      </c>
      <c r="H1034" s="9" t="s">
        <v>1392</v>
      </c>
      <c r="I1034" s="9" t="s">
        <v>1392</v>
      </c>
      <c r="J1034" s="6" t="s">
        <v>1392</v>
      </c>
      <c r="K1034" s="6" t="s">
        <v>1392</v>
      </c>
      <c r="L1034" s="6" t="s">
        <v>1392</v>
      </c>
      <c r="M1034" s="6" t="s">
        <v>1392</v>
      </c>
    </row>
    <row r="1035" spans="1:13">
      <c r="A1035" s="7" t="s">
        <v>1018</v>
      </c>
      <c r="B1035" s="7" t="s">
        <v>1655</v>
      </c>
      <c r="C1035" s="7" t="s">
        <v>1018</v>
      </c>
      <c r="D1035" s="7" t="s">
        <v>1656</v>
      </c>
      <c r="E1035" s="7">
        <v>417</v>
      </c>
      <c r="F1035" s="8" t="s">
        <v>440</v>
      </c>
      <c r="G1035" s="7" t="s">
        <v>1101</v>
      </c>
      <c r="H1035" s="9" t="s">
        <v>1392</v>
      </c>
      <c r="I1035" s="9" t="s">
        <v>1392</v>
      </c>
      <c r="J1035" s="6" t="s">
        <v>1392</v>
      </c>
      <c r="K1035" s="6" t="s">
        <v>1392</v>
      </c>
      <c r="L1035" s="6" t="s">
        <v>1392</v>
      </c>
      <c r="M1035" s="6" t="s">
        <v>1392</v>
      </c>
    </row>
    <row r="1036" spans="1:13">
      <c r="A1036" s="7" t="s">
        <v>1101</v>
      </c>
      <c r="B1036" s="7" t="s">
        <v>1491</v>
      </c>
      <c r="C1036" s="7" t="s">
        <v>1101</v>
      </c>
      <c r="D1036" s="7" t="s">
        <v>1656</v>
      </c>
      <c r="E1036" s="7">
        <v>986</v>
      </c>
      <c r="F1036" s="8" t="s">
        <v>440</v>
      </c>
      <c r="G1036" s="7" t="s">
        <v>1101</v>
      </c>
      <c r="H1036" s="9" t="s">
        <v>1392</v>
      </c>
      <c r="I1036" s="9" t="s">
        <v>1392</v>
      </c>
      <c r="J1036" s="6" t="s">
        <v>1392</v>
      </c>
      <c r="K1036" s="6" t="s">
        <v>1392</v>
      </c>
      <c r="L1036" s="6" t="s">
        <v>1392</v>
      </c>
      <c r="M1036" s="6" t="s">
        <v>1392</v>
      </c>
    </row>
    <row r="1037" spans="1:13">
      <c r="A1037" s="7" t="s">
        <v>1019</v>
      </c>
      <c r="B1037" s="7" t="s">
        <v>1657</v>
      </c>
      <c r="C1037" s="7" t="s">
        <v>1019</v>
      </c>
      <c r="D1037" s="7" t="s">
        <v>1656</v>
      </c>
      <c r="E1037" s="7">
        <v>737</v>
      </c>
      <c r="F1037" s="8" t="s">
        <v>491</v>
      </c>
      <c r="G1037" s="7" t="s">
        <v>1114</v>
      </c>
      <c r="H1037" s="9" t="s">
        <v>1392</v>
      </c>
      <c r="I1037" s="9" t="s">
        <v>1392</v>
      </c>
      <c r="J1037" s="6" t="s">
        <v>1392</v>
      </c>
      <c r="K1037" s="6" t="s">
        <v>1392</v>
      </c>
      <c r="L1037" s="6" t="s">
        <v>1392</v>
      </c>
      <c r="M1037" s="6" t="s">
        <v>1392</v>
      </c>
    </row>
    <row r="1038" spans="1:13">
      <c r="A1038" s="7" t="s">
        <v>1020</v>
      </c>
      <c r="B1038" s="7" t="s">
        <v>1657</v>
      </c>
      <c r="C1038" s="7" t="s">
        <v>1020</v>
      </c>
      <c r="D1038" s="7" t="s">
        <v>1656</v>
      </c>
      <c r="E1038" s="7">
        <v>808</v>
      </c>
      <c r="F1038" s="8" t="s">
        <v>500</v>
      </c>
      <c r="G1038" s="7" t="s">
        <v>1116</v>
      </c>
      <c r="H1038" s="9" t="s">
        <v>1392</v>
      </c>
      <c r="I1038" s="9" t="s">
        <v>1392</v>
      </c>
      <c r="J1038" s="6" t="s">
        <v>1392</v>
      </c>
      <c r="K1038" s="6" t="s">
        <v>1392</v>
      </c>
      <c r="L1038" s="6" t="s">
        <v>1392</v>
      </c>
      <c r="M1038" s="6" t="s">
        <v>1392</v>
      </c>
    </row>
    <row r="1039" spans="1:13">
      <c r="A1039" s="7" t="s">
        <v>1021</v>
      </c>
      <c r="B1039" s="7" t="s">
        <v>1657</v>
      </c>
      <c r="C1039" s="7" t="s">
        <v>1021</v>
      </c>
      <c r="D1039" s="7" t="s">
        <v>1656</v>
      </c>
      <c r="E1039" s="7">
        <v>555</v>
      </c>
      <c r="F1039" s="8" t="s">
        <v>500</v>
      </c>
      <c r="G1039" s="7" t="s">
        <v>1116</v>
      </c>
      <c r="H1039" s="9" t="s">
        <v>1392</v>
      </c>
      <c r="I1039" s="9" t="s">
        <v>1392</v>
      </c>
      <c r="J1039" s="6" t="s">
        <v>1392</v>
      </c>
      <c r="K1039" s="6" t="s">
        <v>1553</v>
      </c>
      <c r="L1039" s="6" t="s">
        <v>1563</v>
      </c>
      <c r="M1039" s="6" t="s">
        <v>1564</v>
      </c>
    </row>
    <row r="1040" spans="1:13">
      <c r="A1040" s="7" t="s">
        <v>236</v>
      </c>
      <c r="B1040" s="7" t="s">
        <v>1491</v>
      </c>
      <c r="C1040" s="7" t="s">
        <v>236</v>
      </c>
      <c r="D1040" s="7" t="s">
        <v>1656</v>
      </c>
      <c r="E1040" s="7">
        <v>1067</v>
      </c>
      <c r="F1040" s="8" t="s">
        <v>237</v>
      </c>
      <c r="G1040" s="7" t="s">
        <v>236</v>
      </c>
      <c r="H1040" s="9" t="s">
        <v>1392</v>
      </c>
      <c r="I1040" s="9" t="s">
        <v>1392</v>
      </c>
      <c r="J1040" s="6" t="s">
        <v>1392</v>
      </c>
      <c r="K1040" s="6" t="s">
        <v>1392</v>
      </c>
      <c r="L1040" s="6" t="s">
        <v>1392</v>
      </c>
      <c r="M1040" s="6" t="s">
        <v>1392</v>
      </c>
    </row>
    <row r="1041" spans="1:13">
      <c r="A1041" s="7" t="s">
        <v>1022</v>
      </c>
      <c r="B1041" s="7" t="s">
        <v>1655</v>
      </c>
      <c r="C1041" s="7" t="s">
        <v>1022</v>
      </c>
      <c r="D1041" s="7" t="s">
        <v>1656</v>
      </c>
      <c r="E1041" s="7">
        <v>610</v>
      </c>
      <c r="F1041" s="8" t="s">
        <v>515</v>
      </c>
      <c r="G1041" s="7" t="s">
        <v>1121</v>
      </c>
      <c r="H1041" s="9" t="s">
        <v>1392</v>
      </c>
      <c r="I1041" s="9" t="s">
        <v>1392</v>
      </c>
      <c r="J1041" s="6" t="s">
        <v>1392</v>
      </c>
      <c r="K1041" s="6" t="s">
        <v>1556</v>
      </c>
      <c r="L1041" s="6" t="s">
        <v>1565</v>
      </c>
      <c r="M1041" s="6" t="s">
        <v>1564</v>
      </c>
    </row>
    <row r="1042" spans="1:13">
      <c r="A1042" s="6" t="s">
        <v>1024</v>
      </c>
      <c r="B1042" s="10" t="s">
        <v>1655</v>
      </c>
      <c r="C1042" s="6" t="s">
        <v>1024</v>
      </c>
      <c r="D1042" s="7" t="s">
        <v>1656</v>
      </c>
      <c r="E1042" s="7">
        <v>423</v>
      </c>
      <c r="F1042" s="8" t="s">
        <v>441</v>
      </c>
      <c r="G1042" s="7" t="s">
        <v>1102</v>
      </c>
      <c r="H1042" s="9" t="s">
        <v>1392</v>
      </c>
      <c r="I1042" s="9" t="s">
        <v>1392</v>
      </c>
      <c r="J1042" s="6" t="s">
        <v>1392</v>
      </c>
      <c r="K1042" s="6" t="s">
        <v>1392</v>
      </c>
      <c r="L1042" s="6" t="s">
        <v>1392</v>
      </c>
      <c r="M1042" s="6" t="s">
        <v>1392</v>
      </c>
    </row>
    <row r="1043" spans="1:13">
      <c r="A1043" s="7" t="s">
        <v>1025</v>
      </c>
      <c r="B1043" s="10" t="s">
        <v>1655</v>
      </c>
      <c r="C1043" s="7" t="s">
        <v>1025</v>
      </c>
      <c r="D1043" s="7" t="s">
        <v>1656</v>
      </c>
      <c r="E1043" s="7">
        <v>529</v>
      </c>
      <c r="F1043" s="11" t="s">
        <v>491</v>
      </c>
      <c r="G1043" s="7" t="s">
        <v>1114</v>
      </c>
      <c r="H1043" s="9" t="s">
        <v>1392</v>
      </c>
      <c r="I1043" s="9" t="s">
        <v>1392</v>
      </c>
      <c r="J1043" s="6" t="s">
        <v>1392</v>
      </c>
      <c r="K1043" s="6" t="s">
        <v>1392</v>
      </c>
      <c r="L1043" s="6" t="s">
        <v>1392</v>
      </c>
      <c r="M1043" s="6" t="s">
        <v>1392</v>
      </c>
    </row>
    <row r="1044" spans="1:13">
      <c r="A1044" s="7" t="s">
        <v>1026</v>
      </c>
      <c r="B1044" s="7" t="s">
        <v>1657</v>
      </c>
      <c r="C1044" s="7" t="s">
        <v>1026</v>
      </c>
      <c r="D1044" s="7" t="s">
        <v>1656</v>
      </c>
      <c r="E1044" s="7">
        <v>285</v>
      </c>
      <c r="F1044" s="8" t="s">
        <v>403</v>
      </c>
      <c r="G1044" s="7" t="s">
        <v>1085</v>
      </c>
      <c r="H1044" s="9" t="s">
        <v>1392</v>
      </c>
      <c r="I1044" s="9" t="s">
        <v>1392</v>
      </c>
      <c r="J1044" s="6" t="s">
        <v>1392</v>
      </c>
      <c r="K1044" s="6" t="s">
        <v>1392</v>
      </c>
      <c r="L1044" s="6" t="s">
        <v>1392</v>
      </c>
      <c r="M1044" s="6" t="s">
        <v>1392</v>
      </c>
    </row>
    <row r="1045" spans="1:13">
      <c r="A1045" s="7" t="s">
        <v>1027</v>
      </c>
      <c r="B1045" s="7" t="s">
        <v>1657</v>
      </c>
      <c r="C1045" s="7" t="s">
        <v>1027</v>
      </c>
      <c r="D1045" s="7" t="s">
        <v>1656</v>
      </c>
      <c r="E1045" s="7">
        <v>409</v>
      </c>
      <c r="F1045" s="8" t="s">
        <v>436</v>
      </c>
      <c r="G1045" s="7" t="s">
        <v>1098</v>
      </c>
      <c r="H1045" s="9" t="s">
        <v>1392</v>
      </c>
      <c r="I1045" s="9" t="s">
        <v>1392</v>
      </c>
      <c r="J1045" s="6" t="s">
        <v>1392</v>
      </c>
      <c r="K1045" s="6" t="s">
        <v>1392</v>
      </c>
      <c r="L1045" s="6" t="s">
        <v>1392</v>
      </c>
      <c r="M1045" s="6" t="s">
        <v>1392</v>
      </c>
    </row>
    <row r="1046" spans="1:13">
      <c r="A1046" s="7" t="s">
        <v>1028</v>
      </c>
      <c r="B1046" s="7" t="s">
        <v>1655</v>
      </c>
      <c r="C1046" s="7" t="s">
        <v>1028</v>
      </c>
      <c r="D1046" s="7" t="s">
        <v>1656</v>
      </c>
      <c r="E1046" s="7">
        <v>408</v>
      </c>
      <c r="F1046" s="8" t="s">
        <v>436</v>
      </c>
      <c r="G1046" s="7" t="s">
        <v>1098</v>
      </c>
      <c r="H1046" s="9" t="s">
        <v>1392</v>
      </c>
      <c r="I1046" s="9" t="s">
        <v>1392</v>
      </c>
      <c r="J1046" s="6" t="s">
        <v>1392</v>
      </c>
      <c r="K1046" s="6" t="s">
        <v>1392</v>
      </c>
      <c r="L1046" s="6" t="s">
        <v>1392</v>
      </c>
      <c r="M1046" s="6" t="s">
        <v>1392</v>
      </c>
    </row>
    <row r="1047" spans="1:13">
      <c r="A1047" s="7" t="s">
        <v>1029</v>
      </c>
      <c r="B1047" s="7" t="s">
        <v>1655</v>
      </c>
      <c r="C1047" s="7" t="s">
        <v>1029</v>
      </c>
      <c r="D1047" s="7" t="s">
        <v>1656</v>
      </c>
      <c r="E1047" s="7">
        <v>187</v>
      </c>
      <c r="F1047" s="8" t="s">
        <v>383</v>
      </c>
      <c r="G1047" s="7" t="s">
        <v>1076</v>
      </c>
      <c r="H1047" s="9" t="s">
        <v>1392</v>
      </c>
      <c r="I1047" s="9" t="s">
        <v>1392</v>
      </c>
      <c r="J1047" s="6" t="s">
        <v>1392</v>
      </c>
      <c r="K1047" s="6" t="s">
        <v>1392</v>
      </c>
      <c r="L1047" s="6" t="s">
        <v>1392</v>
      </c>
      <c r="M1047" s="6" t="s">
        <v>1392</v>
      </c>
    </row>
    <row r="1048" spans="1:13">
      <c r="A1048" s="7" t="s">
        <v>1030</v>
      </c>
      <c r="B1048" s="7" t="s">
        <v>1655</v>
      </c>
      <c r="C1048" s="7" t="s">
        <v>1030</v>
      </c>
      <c r="D1048" s="7" t="s">
        <v>1656</v>
      </c>
      <c r="E1048" s="7">
        <v>513</v>
      </c>
      <c r="F1048" s="8" t="s">
        <v>489</v>
      </c>
      <c r="G1048" s="7" t="s">
        <v>1113</v>
      </c>
      <c r="H1048" s="9" t="s">
        <v>1392</v>
      </c>
      <c r="I1048" s="9" t="s">
        <v>1392</v>
      </c>
      <c r="J1048" s="6" t="s">
        <v>1392</v>
      </c>
      <c r="K1048" s="6" t="s">
        <v>1392</v>
      </c>
      <c r="L1048" s="6" t="s">
        <v>1392</v>
      </c>
      <c r="M1048" s="6" t="s">
        <v>1392</v>
      </c>
    </row>
    <row r="1049" spans="1:13">
      <c r="A1049" s="7" t="s">
        <v>1031</v>
      </c>
      <c r="B1049" s="7" t="s">
        <v>1657</v>
      </c>
      <c r="C1049" s="7" t="s">
        <v>1031</v>
      </c>
      <c r="D1049" s="7" t="s">
        <v>1656</v>
      </c>
      <c r="E1049" s="7">
        <v>890</v>
      </c>
      <c r="F1049" s="8" t="s">
        <v>557</v>
      </c>
      <c r="G1049" s="7" t="s">
        <v>1132</v>
      </c>
      <c r="H1049" s="9" t="s">
        <v>1392</v>
      </c>
      <c r="I1049" s="9" t="s">
        <v>1236</v>
      </c>
      <c r="J1049" s="6" t="s">
        <v>1236</v>
      </c>
      <c r="K1049" s="6" t="s">
        <v>1392</v>
      </c>
      <c r="L1049" s="6" t="s">
        <v>1392</v>
      </c>
      <c r="M1049" s="6" t="s">
        <v>1392</v>
      </c>
    </row>
    <row r="1050" spans="1:13">
      <c r="A1050" s="7" t="s">
        <v>1032</v>
      </c>
      <c r="B1050" s="10" t="s">
        <v>1657</v>
      </c>
      <c r="C1050" s="7" t="s">
        <v>1032</v>
      </c>
      <c r="D1050" s="7" t="s">
        <v>1656</v>
      </c>
      <c r="E1050" s="7">
        <v>207</v>
      </c>
      <c r="F1050" s="11" t="s">
        <v>393</v>
      </c>
      <c r="G1050" s="7" t="s">
        <v>1079</v>
      </c>
      <c r="H1050" s="9" t="s">
        <v>350</v>
      </c>
      <c r="I1050" s="9" t="s">
        <v>1392</v>
      </c>
      <c r="J1050" s="6" t="s">
        <v>350</v>
      </c>
      <c r="K1050" s="6" t="s">
        <v>1392</v>
      </c>
      <c r="L1050" s="6" t="s">
        <v>1392</v>
      </c>
      <c r="M1050" s="6" t="s">
        <v>1392</v>
      </c>
    </row>
    <row r="1051" spans="1:13">
      <c r="A1051" s="7" t="s">
        <v>1033</v>
      </c>
      <c r="B1051" s="7" t="s">
        <v>1655</v>
      </c>
      <c r="C1051" s="7" t="s">
        <v>1033</v>
      </c>
      <c r="D1051" s="7" t="s">
        <v>1656</v>
      </c>
      <c r="E1051" s="7">
        <v>659</v>
      </c>
      <c r="F1051" s="8" t="s">
        <v>541</v>
      </c>
      <c r="G1051" s="7" t="s">
        <v>1126</v>
      </c>
      <c r="H1051" s="9" t="s">
        <v>1392</v>
      </c>
      <c r="I1051" s="9" t="s">
        <v>1392</v>
      </c>
      <c r="J1051" s="6" t="s">
        <v>1392</v>
      </c>
      <c r="K1051" s="6" t="s">
        <v>1392</v>
      </c>
      <c r="L1051" s="6" t="s">
        <v>1392</v>
      </c>
      <c r="M1051" s="6" t="s">
        <v>1392</v>
      </c>
    </row>
    <row r="1052" spans="1:13">
      <c r="A1052" s="7" t="s">
        <v>1034</v>
      </c>
      <c r="B1052" s="7" t="s">
        <v>1657</v>
      </c>
      <c r="C1052" s="7" t="s">
        <v>1034</v>
      </c>
      <c r="D1052" s="7" t="s">
        <v>1656</v>
      </c>
      <c r="E1052" s="7">
        <v>305</v>
      </c>
      <c r="F1052" s="8" t="s">
        <v>410</v>
      </c>
      <c r="G1052" s="7" t="s">
        <v>1090</v>
      </c>
      <c r="H1052" s="9" t="s">
        <v>1392</v>
      </c>
      <c r="I1052" s="9" t="s">
        <v>1392</v>
      </c>
      <c r="J1052" s="6" t="s">
        <v>1392</v>
      </c>
      <c r="K1052" s="6" t="s">
        <v>1392</v>
      </c>
      <c r="L1052" s="6" t="s">
        <v>1392</v>
      </c>
      <c r="M1052" s="6" t="s">
        <v>1392</v>
      </c>
    </row>
    <row r="1053" spans="1:13">
      <c r="A1053" s="7" t="s">
        <v>1035</v>
      </c>
      <c r="B1053" s="10" t="s">
        <v>1657</v>
      </c>
      <c r="C1053" s="7" t="s">
        <v>1035</v>
      </c>
      <c r="D1053" s="7" t="s">
        <v>1656</v>
      </c>
      <c r="E1053" s="7">
        <v>734</v>
      </c>
      <c r="F1053" s="11" t="s">
        <v>491</v>
      </c>
      <c r="G1053" s="7" t="s">
        <v>1114</v>
      </c>
      <c r="H1053" s="9" t="s">
        <v>1392</v>
      </c>
      <c r="I1053" s="9" t="s">
        <v>1392</v>
      </c>
      <c r="J1053" s="6" t="s">
        <v>1392</v>
      </c>
      <c r="K1053" s="6" t="s">
        <v>1392</v>
      </c>
      <c r="L1053" s="6" t="s">
        <v>1392</v>
      </c>
      <c r="M1053" s="6" t="s">
        <v>1392</v>
      </c>
    </row>
    <row r="1054" spans="1:13">
      <c r="A1054" s="7" t="s">
        <v>1036</v>
      </c>
      <c r="B1054" s="7" t="s">
        <v>1657</v>
      </c>
      <c r="C1054" s="7" t="s">
        <v>1036</v>
      </c>
      <c r="D1054" s="7" t="s">
        <v>1656</v>
      </c>
      <c r="E1054" s="7">
        <v>720</v>
      </c>
      <c r="F1054" s="8" t="s">
        <v>372</v>
      </c>
      <c r="G1054" s="7" t="s">
        <v>1073</v>
      </c>
      <c r="H1054" s="9" t="s">
        <v>1392</v>
      </c>
      <c r="I1054" s="9" t="s">
        <v>1392</v>
      </c>
      <c r="J1054" s="6" t="s">
        <v>1392</v>
      </c>
      <c r="K1054" s="6" t="s">
        <v>1392</v>
      </c>
      <c r="L1054" s="6" t="s">
        <v>1392</v>
      </c>
      <c r="M1054" s="6" t="s">
        <v>1392</v>
      </c>
    </row>
    <row r="1055" spans="1:13">
      <c r="A1055" s="7" t="s">
        <v>1037</v>
      </c>
      <c r="B1055" s="7" t="s">
        <v>1657</v>
      </c>
      <c r="C1055" s="7" t="s">
        <v>1037</v>
      </c>
      <c r="D1055" s="7" t="s">
        <v>1656</v>
      </c>
      <c r="E1055" s="7">
        <v>241</v>
      </c>
      <c r="F1055" s="8" t="s">
        <v>403</v>
      </c>
      <c r="G1055" s="7" t="s">
        <v>1085</v>
      </c>
      <c r="H1055" s="9" t="s">
        <v>1392</v>
      </c>
      <c r="I1055" s="9" t="s">
        <v>1392</v>
      </c>
      <c r="J1055" s="6" t="s">
        <v>1392</v>
      </c>
      <c r="K1055" s="6" t="s">
        <v>1392</v>
      </c>
      <c r="L1055" s="6" t="s">
        <v>1392</v>
      </c>
      <c r="M1055" s="6" t="s">
        <v>1392</v>
      </c>
    </row>
    <row r="1056" spans="1:13">
      <c r="A1056" s="7" t="s">
        <v>1038</v>
      </c>
      <c r="B1056" s="7" t="s">
        <v>1655</v>
      </c>
      <c r="C1056" s="7" t="s">
        <v>1038</v>
      </c>
      <c r="D1056" s="7" t="s">
        <v>1656</v>
      </c>
      <c r="E1056" s="7">
        <v>478</v>
      </c>
      <c r="F1056" s="8" t="s">
        <v>464</v>
      </c>
      <c r="G1056" s="7" t="s">
        <v>1106</v>
      </c>
      <c r="H1056" s="9" t="s">
        <v>1392</v>
      </c>
      <c r="I1056" s="9" t="s">
        <v>1392</v>
      </c>
      <c r="J1056" s="6" t="s">
        <v>1392</v>
      </c>
      <c r="K1056" s="6" t="s">
        <v>1392</v>
      </c>
      <c r="L1056" s="6" t="s">
        <v>1392</v>
      </c>
      <c r="M1056" s="6" t="s">
        <v>1392</v>
      </c>
    </row>
    <row r="1057" spans="1:13">
      <c r="A1057" s="7" t="s">
        <v>1039</v>
      </c>
      <c r="B1057" s="7" t="s">
        <v>1657</v>
      </c>
      <c r="C1057" s="7" t="s">
        <v>1039</v>
      </c>
      <c r="D1057" s="7" t="s">
        <v>1656</v>
      </c>
      <c r="E1057" s="7">
        <v>116</v>
      </c>
      <c r="F1057" s="8" t="s">
        <v>364</v>
      </c>
      <c r="G1057" s="7" t="s">
        <v>1072</v>
      </c>
      <c r="H1057" s="9" t="s">
        <v>1392</v>
      </c>
      <c r="I1057" s="9" t="s">
        <v>1392</v>
      </c>
      <c r="J1057" s="6" t="s">
        <v>1392</v>
      </c>
      <c r="K1057" s="6" t="s">
        <v>1392</v>
      </c>
      <c r="L1057" s="6" t="s">
        <v>1392</v>
      </c>
      <c r="M1057" s="6" t="s">
        <v>1392</v>
      </c>
    </row>
    <row r="1058" spans="1:13">
      <c r="A1058" s="7" t="s">
        <v>1669</v>
      </c>
      <c r="B1058" s="7" t="s">
        <v>1491</v>
      </c>
      <c r="C1058" s="7" t="s">
        <v>1669</v>
      </c>
      <c r="D1058" s="7" t="s">
        <v>1656</v>
      </c>
      <c r="E1058" s="7">
        <v>1095</v>
      </c>
      <c r="F1058" s="8" t="s">
        <v>500</v>
      </c>
      <c r="G1058" s="7" t="s">
        <v>1116</v>
      </c>
      <c r="H1058" s="9" t="s">
        <v>1392</v>
      </c>
      <c r="I1058" s="9" t="s">
        <v>1392</v>
      </c>
      <c r="J1058" s="6" t="s">
        <v>1392</v>
      </c>
      <c r="K1058" s="6" t="s">
        <v>1392</v>
      </c>
      <c r="L1058" s="6" t="s">
        <v>1392</v>
      </c>
      <c r="M1058" s="6" t="s">
        <v>1392</v>
      </c>
    </row>
    <row r="1059" spans="1:13">
      <c r="A1059" s="7" t="s">
        <v>1040</v>
      </c>
      <c r="B1059" s="7" t="s">
        <v>1655</v>
      </c>
      <c r="C1059" s="7" t="s">
        <v>1040</v>
      </c>
      <c r="D1059" s="7" t="s">
        <v>1656</v>
      </c>
      <c r="E1059" s="7">
        <v>59</v>
      </c>
      <c r="F1059" s="8" t="s">
        <v>356</v>
      </c>
      <c r="G1059" s="7" t="s">
        <v>1069</v>
      </c>
      <c r="H1059" s="9" t="s">
        <v>360</v>
      </c>
      <c r="I1059" s="9" t="s">
        <v>1392</v>
      </c>
      <c r="J1059" s="6" t="s">
        <v>360</v>
      </c>
      <c r="K1059" s="6" t="s">
        <v>1392</v>
      </c>
      <c r="L1059" s="6" t="s">
        <v>1392</v>
      </c>
      <c r="M1059" s="6" t="s">
        <v>1392</v>
      </c>
    </row>
    <row r="1060" spans="1:13">
      <c r="A1060" s="7" t="s">
        <v>1041</v>
      </c>
      <c r="B1060" s="7" t="s">
        <v>1655</v>
      </c>
      <c r="C1060" s="7" t="s">
        <v>1041</v>
      </c>
      <c r="D1060" s="7" t="s">
        <v>1656</v>
      </c>
      <c r="E1060" s="7">
        <v>402</v>
      </c>
      <c r="F1060" s="8" t="s">
        <v>432</v>
      </c>
      <c r="G1060" s="7" t="s">
        <v>1096</v>
      </c>
      <c r="H1060" s="9" t="s">
        <v>360</v>
      </c>
      <c r="I1060" s="9" t="s">
        <v>1392</v>
      </c>
      <c r="J1060" s="6" t="s">
        <v>344</v>
      </c>
      <c r="K1060" s="6" t="s">
        <v>1392</v>
      </c>
      <c r="L1060" s="6" t="s">
        <v>1392</v>
      </c>
      <c r="M1060" s="6" t="s">
        <v>1392</v>
      </c>
    </row>
    <row r="1061" spans="1:13">
      <c r="A1061" s="7" t="s">
        <v>1096</v>
      </c>
      <c r="B1061" s="7" t="s">
        <v>1491</v>
      </c>
      <c r="C1061" s="7" t="s">
        <v>1096</v>
      </c>
      <c r="D1061" s="7" t="s">
        <v>1656</v>
      </c>
      <c r="E1061" s="7">
        <v>973</v>
      </c>
      <c r="F1061" s="8" t="s">
        <v>432</v>
      </c>
      <c r="G1061" s="7" t="s">
        <v>1096</v>
      </c>
      <c r="H1061" s="9" t="s">
        <v>1392</v>
      </c>
      <c r="I1061" s="9" t="s">
        <v>1392</v>
      </c>
      <c r="J1061" s="6" t="s">
        <v>1392</v>
      </c>
      <c r="K1061" s="6" t="s">
        <v>1392</v>
      </c>
      <c r="L1061" s="6" t="s">
        <v>1392</v>
      </c>
      <c r="M1061" s="6" t="s">
        <v>1392</v>
      </c>
    </row>
    <row r="1062" spans="1:13">
      <c r="A1062" s="7" t="s">
        <v>417</v>
      </c>
      <c r="B1062" s="7" t="s">
        <v>1658</v>
      </c>
      <c r="C1062" s="7" t="s">
        <v>417</v>
      </c>
      <c r="D1062" s="7" t="s">
        <v>1656</v>
      </c>
      <c r="E1062" s="7">
        <v>358</v>
      </c>
      <c r="F1062" s="8" t="s">
        <v>416</v>
      </c>
      <c r="G1062" s="7" t="s">
        <v>1093</v>
      </c>
      <c r="H1062" s="9" t="s">
        <v>345</v>
      </c>
      <c r="I1062" s="9" t="s">
        <v>1392</v>
      </c>
      <c r="J1062" s="6" t="s">
        <v>345</v>
      </c>
      <c r="K1062" s="6" t="s">
        <v>1392</v>
      </c>
      <c r="L1062" s="6" t="s">
        <v>1392</v>
      </c>
      <c r="M1062" s="6" t="s">
        <v>1392</v>
      </c>
    </row>
    <row r="1063" spans="1:13">
      <c r="A1063" s="7" t="s">
        <v>1042</v>
      </c>
      <c r="B1063" s="10" t="s">
        <v>1655</v>
      </c>
      <c r="C1063" s="7" t="s">
        <v>1042</v>
      </c>
      <c r="D1063" s="7" t="s">
        <v>1656</v>
      </c>
      <c r="E1063" s="7">
        <v>184</v>
      </c>
      <c r="F1063" s="11" t="s">
        <v>382</v>
      </c>
      <c r="G1063" s="7" t="s">
        <v>1075</v>
      </c>
      <c r="H1063" s="9" t="s">
        <v>345</v>
      </c>
      <c r="I1063" s="9" t="s">
        <v>1392</v>
      </c>
      <c r="J1063" s="6" t="s">
        <v>344</v>
      </c>
      <c r="K1063" s="6" t="s">
        <v>1392</v>
      </c>
      <c r="L1063" s="6" t="s">
        <v>1392</v>
      </c>
      <c r="M1063" s="6" t="s">
        <v>1392</v>
      </c>
    </row>
    <row r="1064" spans="1:13">
      <c r="A1064" s="7" t="s">
        <v>1075</v>
      </c>
      <c r="B1064" s="7" t="s">
        <v>1491</v>
      </c>
      <c r="C1064" s="7" t="s">
        <v>1075</v>
      </c>
      <c r="D1064" s="7" t="s">
        <v>1656</v>
      </c>
      <c r="E1064" s="7">
        <v>926</v>
      </c>
      <c r="F1064" s="8" t="s">
        <v>382</v>
      </c>
      <c r="G1064" s="7" t="s">
        <v>1075</v>
      </c>
      <c r="H1064" s="9" t="s">
        <v>1392</v>
      </c>
      <c r="I1064" s="9" t="s">
        <v>1392</v>
      </c>
      <c r="J1064" s="6" t="s">
        <v>1392</v>
      </c>
      <c r="K1064" s="6" t="s">
        <v>1392</v>
      </c>
      <c r="L1064" s="6" t="s">
        <v>1392</v>
      </c>
      <c r="M1064" s="6" t="s">
        <v>1392</v>
      </c>
    </row>
    <row r="1065" spans="1:13">
      <c r="A1065" s="7" t="s">
        <v>78</v>
      </c>
      <c r="B1065" s="10" t="s">
        <v>1491</v>
      </c>
      <c r="C1065" s="7" t="s">
        <v>78</v>
      </c>
      <c r="D1065" s="7" t="s">
        <v>1656</v>
      </c>
      <c r="E1065" s="7">
        <v>937</v>
      </c>
      <c r="F1065" s="11" t="s">
        <v>79</v>
      </c>
      <c r="G1065" s="7" t="s">
        <v>78</v>
      </c>
      <c r="H1065" s="9" t="s">
        <v>1392</v>
      </c>
      <c r="I1065" s="9" t="s">
        <v>1392</v>
      </c>
      <c r="J1065" s="6" t="s">
        <v>1392</v>
      </c>
      <c r="K1065" s="6" t="s">
        <v>1392</v>
      </c>
      <c r="L1065" s="6" t="s">
        <v>1392</v>
      </c>
      <c r="M1065" s="6" t="s">
        <v>1392</v>
      </c>
    </row>
    <row r="1066" spans="1:13">
      <c r="A1066" s="7" t="s">
        <v>428</v>
      </c>
      <c r="B1066" s="7" t="s">
        <v>1658</v>
      </c>
      <c r="C1066" s="7" t="s">
        <v>428</v>
      </c>
      <c r="D1066" s="7" t="s">
        <v>1656</v>
      </c>
      <c r="E1066" s="7">
        <v>396</v>
      </c>
      <c r="F1066" s="8" t="s">
        <v>422</v>
      </c>
      <c r="G1066" s="7" t="s">
        <v>1095</v>
      </c>
      <c r="H1066" s="9" t="s">
        <v>1392</v>
      </c>
      <c r="I1066" s="9" t="s">
        <v>1392</v>
      </c>
      <c r="J1066" s="6" t="s">
        <v>1392</v>
      </c>
      <c r="K1066" s="6" t="s">
        <v>1392</v>
      </c>
      <c r="L1066" s="6" t="s">
        <v>1392</v>
      </c>
      <c r="M1066" s="6" t="s">
        <v>1392</v>
      </c>
    </row>
    <row r="1067" spans="1:13">
      <c r="A1067" s="7" t="s">
        <v>437</v>
      </c>
      <c r="B1067" s="7" t="s">
        <v>1658</v>
      </c>
      <c r="C1067" s="7" t="s">
        <v>437</v>
      </c>
      <c r="D1067" s="7" t="s">
        <v>1656</v>
      </c>
      <c r="E1067" s="7">
        <v>411</v>
      </c>
      <c r="F1067" s="8" t="s">
        <v>436</v>
      </c>
      <c r="G1067" s="7" t="s">
        <v>1098</v>
      </c>
      <c r="H1067" s="9" t="s">
        <v>1392</v>
      </c>
      <c r="I1067" s="9" t="s">
        <v>1392</v>
      </c>
      <c r="J1067" s="6" t="s">
        <v>1392</v>
      </c>
      <c r="K1067" s="6" t="s">
        <v>1392</v>
      </c>
      <c r="L1067" s="6" t="s">
        <v>1392</v>
      </c>
      <c r="M1067" s="6" t="s">
        <v>1392</v>
      </c>
    </row>
    <row r="1068" spans="1:13">
      <c r="A1068" s="7" t="s">
        <v>503</v>
      </c>
      <c r="B1068" s="7" t="s">
        <v>1658</v>
      </c>
      <c r="C1068" s="7" t="s">
        <v>503</v>
      </c>
      <c r="D1068" s="7" t="s">
        <v>1656</v>
      </c>
      <c r="E1068" s="7">
        <v>559</v>
      </c>
      <c r="F1068" s="8" t="s">
        <v>500</v>
      </c>
      <c r="G1068" s="7" t="s">
        <v>1116</v>
      </c>
      <c r="H1068" s="9" t="s">
        <v>1392</v>
      </c>
      <c r="I1068" s="9" t="s">
        <v>1392</v>
      </c>
      <c r="J1068" s="6" t="s">
        <v>1392</v>
      </c>
      <c r="K1068" s="6" t="s">
        <v>1392</v>
      </c>
      <c r="L1068" s="6" t="s">
        <v>1392</v>
      </c>
      <c r="M1068" s="6" t="s">
        <v>1392</v>
      </c>
    </row>
    <row r="1069" spans="1:13">
      <c r="A1069" s="7" t="s">
        <v>1614</v>
      </c>
      <c r="B1069" s="10" t="s">
        <v>1660</v>
      </c>
      <c r="C1069" s="7" t="s">
        <v>1269</v>
      </c>
      <c r="D1069" s="7" t="s">
        <v>1656</v>
      </c>
      <c r="E1069" s="7">
        <v>209</v>
      </c>
      <c r="F1069" s="11" t="s">
        <v>1392</v>
      </c>
      <c r="G1069" s="7" t="s">
        <v>1392</v>
      </c>
      <c r="H1069" s="9" t="s">
        <v>1392</v>
      </c>
      <c r="I1069" s="9" t="s">
        <v>1392</v>
      </c>
      <c r="J1069" s="6" t="s">
        <v>1392</v>
      </c>
      <c r="K1069" s="6" t="s">
        <v>1392</v>
      </c>
      <c r="L1069" s="6" t="s">
        <v>1392</v>
      </c>
      <c r="M1069" s="6" t="s">
        <v>1392</v>
      </c>
    </row>
    <row r="1070" spans="1:13">
      <c r="A1070" s="7" t="s">
        <v>426</v>
      </c>
      <c r="B1070" s="10" t="s">
        <v>1658</v>
      </c>
      <c r="C1070" s="7" t="s">
        <v>426</v>
      </c>
      <c r="D1070" s="7" t="s">
        <v>1656</v>
      </c>
      <c r="E1070" s="7">
        <v>392</v>
      </c>
      <c r="F1070" s="11" t="s">
        <v>422</v>
      </c>
      <c r="G1070" s="7" t="s">
        <v>1095</v>
      </c>
      <c r="H1070" s="9" t="s">
        <v>344</v>
      </c>
      <c r="I1070" s="9" t="s">
        <v>1392</v>
      </c>
      <c r="J1070" s="6" t="s">
        <v>344</v>
      </c>
      <c r="K1070" s="6" t="s">
        <v>1392</v>
      </c>
      <c r="L1070" s="6" t="s">
        <v>1392</v>
      </c>
      <c r="M1070" s="6" t="s">
        <v>1392</v>
      </c>
    </row>
    <row r="1071" spans="1:13">
      <c r="A1071" s="7" t="s">
        <v>342</v>
      </c>
      <c r="B1071" s="7" t="s">
        <v>1658</v>
      </c>
      <c r="C1071" s="7" t="s">
        <v>342</v>
      </c>
      <c r="D1071" s="7" t="s">
        <v>1656</v>
      </c>
      <c r="E1071" s="7">
        <v>6</v>
      </c>
      <c r="F1071" s="8" t="s">
        <v>341</v>
      </c>
      <c r="G1071" s="7" t="s">
        <v>1060</v>
      </c>
      <c r="H1071" s="9" t="s">
        <v>1392</v>
      </c>
      <c r="I1071" s="9" t="s">
        <v>1392</v>
      </c>
      <c r="J1071" s="6" t="s">
        <v>1392</v>
      </c>
      <c r="K1071" s="6" t="s">
        <v>1392</v>
      </c>
      <c r="L1071" s="6" t="s">
        <v>1392</v>
      </c>
      <c r="M1071" s="6" t="s">
        <v>1392</v>
      </c>
    </row>
    <row r="1072" spans="1:13">
      <c r="A1072" s="7" t="s">
        <v>1043</v>
      </c>
      <c r="B1072" s="7" t="s">
        <v>1657</v>
      </c>
      <c r="C1072" s="7" t="s">
        <v>1043</v>
      </c>
      <c r="D1072" s="7" t="s">
        <v>1656</v>
      </c>
      <c r="E1072" s="7">
        <v>106</v>
      </c>
      <c r="F1072" s="8" t="s">
        <v>364</v>
      </c>
      <c r="G1072" s="7" t="s">
        <v>1072</v>
      </c>
      <c r="H1072" s="9" t="s">
        <v>1392</v>
      </c>
      <c r="I1072" s="9" t="s">
        <v>1392</v>
      </c>
      <c r="J1072" s="6" t="s">
        <v>1392</v>
      </c>
      <c r="K1072" s="6" t="s">
        <v>1392</v>
      </c>
      <c r="L1072" s="6" t="s">
        <v>1392</v>
      </c>
      <c r="M1072" s="6" t="s">
        <v>1392</v>
      </c>
    </row>
    <row r="1073" spans="1:13">
      <c r="A1073" s="7" t="s">
        <v>1044</v>
      </c>
      <c r="B1073" s="7" t="s">
        <v>1657</v>
      </c>
      <c r="C1073" s="7" t="s">
        <v>1044</v>
      </c>
      <c r="D1073" s="7" t="s">
        <v>1656</v>
      </c>
      <c r="E1073" s="7">
        <v>360</v>
      </c>
      <c r="F1073" s="8" t="s">
        <v>416</v>
      </c>
      <c r="G1073" s="7" t="s">
        <v>1093</v>
      </c>
      <c r="H1073" s="9" t="s">
        <v>358</v>
      </c>
      <c r="I1073" s="9" t="s">
        <v>1392</v>
      </c>
      <c r="J1073" s="6" t="s">
        <v>358</v>
      </c>
      <c r="K1073" s="6" t="s">
        <v>1392</v>
      </c>
      <c r="L1073" s="6" t="s">
        <v>1392</v>
      </c>
      <c r="M1073" s="6" t="s">
        <v>1392</v>
      </c>
    </row>
    <row r="1074" spans="1:13">
      <c r="A1074" s="7" t="s">
        <v>419</v>
      </c>
      <c r="B1074" s="7" t="s">
        <v>1658</v>
      </c>
      <c r="C1074" s="7" t="s">
        <v>419</v>
      </c>
      <c r="D1074" s="7" t="s">
        <v>1656</v>
      </c>
      <c r="E1074" s="7">
        <v>365</v>
      </c>
      <c r="F1074" s="8" t="s">
        <v>416</v>
      </c>
      <c r="G1074" s="7" t="s">
        <v>1093</v>
      </c>
      <c r="H1074" s="9" t="s">
        <v>1392</v>
      </c>
      <c r="I1074" s="9" t="s">
        <v>1392</v>
      </c>
      <c r="J1074" s="6" t="s">
        <v>1392</v>
      </c>
      <c r="K1074" s="6" t="s">
        <v>1392</v>
      </c>
      <c r="L1074" s="6" t="s">
        <v>1392</v>
      </c>
      <c r="M1074" s="6" t="s">
        <v>1392</v>
      </c>
    </row>
    <row r="1075" spans="1:13">
      <c r="A1075" s="7" t="s">
        <v>507</v>
      </c>
      <c r="B1075" s="7" t="s">
        <v>1658</v>
      </c>
      <c r="C1075" s="7" t="s">
        <v>507</v>
      </c>
      <c r="D1075" s="7" t="s">
        <v>1656</v>
      </c>
      <c r="E1075" s="7">
        <v>590</v>
      </c>
      <c r="F1075" s="8" t="s">
        <v>506</v>
      </c>
      <c r="G1075" s="7" t="s">
        <v>1117</v>
      </c>
      <c r="H1075" s="9" t="s">
        <v>1392</v>
      </c>
      <c r="I1075" s="9" t="s">
        <v>1392</v>
      </c>
      <c r="J1075" s="6" t="s">
        <v>1392</v>
      </c>
      <c r="K1075" s="6" t="s">
        <v>1392</v>
      </c>
      <c r="L1075" s="6" t="s">
        <v>1392</v>
      </c>
      <c r="M1075" s="6" t="s">
        <v>1392</v>
      </c>
    </row>
    <row r="1076" spans="1:13">
      <c r="A1076" s="7" t="s">
        <v>1618</v>
      </c>
      <c r="B1076" s="7" t="s">
        <v>1660</v>
      </c>
      <c r="C1076" s="7" t="s">
        <v>589</v>
      </c>
      <c r="D1076" s="7" t="s">
        <v>1656</v>
      </c>
      <c r="E1076" s="7">
        <v>367</v>
      </c>
      <c r="F1076" s="8" t="s">
        <v>1392</v>
      </c>
      <c r="G1076" s="7" t="s">
        <v>1392</v>
      </c>
      <c r="H1076" s="9" t="s">
        <v>1392</v>
      </c>
      <c r="I1076" s="9" t="s">
        <v>1392</v>
      </c>
      <c r="J1076" s="6" t="s">
        <v>1392</v>
      </c>
      <c r="K1076" s="6" t="s">
        <v>1392</v>
      </c>
      <c r="L1076" s="6" t="s">
        <v>1392</v>
      </c>
      <c r="M1076" s="6" t="s">
        <v>1392</v>
      </c>
    </row>
    <row r="1077" spans="1:13">
      <c r="A1077" s="6" t="s">
        <v>412</v>
      </c>
      <c r="B1077" s="10" t="s">
        <v>1658</v>
      </c>
      <c r="C1077" s="6" t="s">
        <v>412</v>
      </c>
      <c r="D1077" s="7" t="s">
        <v>1656</v>
      </c>
      <c r="E1077" s="7">
        <v>337</v>
      </c>
      <c r="F1077" s="8" t="s">
        <v>410</v>
      </c>
      <c r="G1077" s="7" t="s">
        <v>1090</v>
      </c>
      <c r="H1077" s="9" t="s">
        <v>1392</v>
      </c>
      <c r="I1077" s="9" t="s">
        <v>1392</v>
      </c>
      <c r="J1077" s="6" t="s">
        <v>1392</v>
      </c>
      <c r="K1077" s="6" t="s">
        <v>1392</v>
      </c>
      <c r="L1077" s="6" t="s">
        <v>1392</v>
      </c>
      <c r="M1077" s="6" t="s">
        <v>1392</v>
      </c>
    </row>
    <row r="1078" spans="1:13">
      <c r="A1078" s="7" t="s">
        <v>456</v>
      </c>
      <c r="B1078" s="7" t="s">
        <v>1658</v>
      </c>
      <c r="C1078" s="7" t="s">
        <v>456</v>
      </c>
      <c r="D1078" s="7" t="s">
        <v>1656</v>
      </c>
      <c r="E1078" s="7">
        <v>444</v>
      </c>
      <c r="F1078" s="8" t="s">
        <v>441</v>
      </c>
      <c r="G1078" s="7" t="s">
        <v>1102</v>
      </c>
      <c r="H1078" s="9" t="s">
        <v>1392</v>
      </c>
      <c r="I1078" s="9" t="s">
        <v>1392</v>
      </c>
      <c r="J1078" s="6" t="s">
        <v>1392</v>
      </c>
      <c r="K1078" s="6" t="s">
        <v>1392</v>
      </c>
      <c r="L1078" s="6" t="s">
        <v>1392</v>
      </c>
      <c r="M1078" s="6" t="s">
        <v>1392</v>
      </c>
    </row>
    <row r="1079" spans="1:13">
      <c r="A1079" s="7" t="s">
        <v>1045</v>
      </c>
      <c r="B1079" s="7" t="s">
        <v>1655</v>
      </c>
      <c r="C1079" s="7" t="s">
        <v>1045</v>
      </c>
      <c r="D1079" s="7" t="s">
        <v>1656</v>
      </c>
      <c r="E1079" s="7">
        <v>388</v>
      </c>
      <c r="F1079" s="8" t="s">
        <v>422</v>
      </c>
      <c r="G1079" s="7" t="s">
        <v>1095</v>
      </c>
      <c r="H1079" s="9" t="s">
        <v>1392</v>
      </c>
      <c r="I1079" s="9" t="s">
        <v>1392</v>
      </c>
      <c r="J1079" s="6" t="s">
        <v>1392</v>
      </c>
      <c r="K1079" s="6" t="s">
        <v>1392</v>
      </c>
      <c r="L1079" s="6" t="s">
        <v>1392</v>
      </c>
      <c r="M1079" s="6" t="s">
        <v>1392</v>
      </c>
    </row>
    <row r="1080" spans="1:13">
      <c r="A1080" s="7" t="s">
        <v>509</v>
      </c>
      <c r="B1080" s="7" t="s">
        <v>1658</v>
      </c>
      <c r="C1080" s="7" t="s">
        <v>509</v>
      </c>
      <c r="D1080" s="7" t="s">
        <v>1656</v>
      </c>
      <c r="E1080" s="7">
        <v>598</v>
      </c>
      <c r="F1080" s="8" t="s">
        <v>508</v>
      </c>
      <c r="G1080" s="7" t="s">
        <v>1118</v>
      </c>
      <c r="H1080" s="9" t="s">
        <v>1392</v>
      </c>
      <c r="I1080" s="9" t="s">
        <v>1392</v>
      </c>
      <c r="J1080" s="6" t="s">
        <v>1392</v>
      </c>
      <c r="K1080" s="6" t="s">
        <v>1392</v>
      </c>
      <c r="L1080" s="6" t="s">
        <v>1392</v>
      </c>
      <c r="M1080" s="6" t="s">
        <v>1392</v>
      </c>
    </row>
    <row r="1081" spans="1:13">
      <c r="A1081" s="7" t="s">
        <v>471</v>
      </c>
      <c r="B1081" s="7" t="s">
        <v>1658</v>
      </c>
      <c r="C1081" s="7" t="s">
        <v>471</v>
      </c>
      <c r="D1081" s="7" t="s">
        <v>1656</v>
      </c>
      <c r="E1081" s="7">
        <v>486</v>
      </c>
      <c r="F1081" s="8" t="s">
        <v>470</v>
      </c>
      <c r="G1081" s="7" t="s">
        <v>1107</v>
      </c>
      <c r="H1081" s="9" t="s">
        <v>1392</v>
      </c>
      <c r="I1081" s="9" t="s">
        <v>1392</v>
      </c>
      <c r="J1081" s="6" t="s">
        <v>1392</v>
      </c>
      <c r="K1081" s="6" t="s">
        <v>1392</v>
      </c>
      <c r="L1081" s="6" t="s">
        <v>1392</v>
      </c>
      <c r="M1081" s="6" t="s">
        <v>1392</v>
      </c>
    </row>
    <row r="1082" spans="1:13">
      <c r="A1082" s="7" t="s">
        <v>1619</v>
      </c>
      <c r="B1082" s="7" t="s">
        <v>1660</v>
      </c>
      <c r="C1082" s="7" t="s">
        <v>747</v>
      </c>
      <c r="D1082" s="7" t="s">
        <v>1656</v>
      </c>
      <c r="E1082" s="7">
        <v>370</v>
      </c>
      <c r="F1082" s="8" t="s">
        <v>1392</v>
      </c>
      <c r="G1082" s="7" t="s">
        <v>1392</v>
      </c>
      <c r="H1082" s="9" t="s">
        <v>1392</v>
      </c>
      <c r="I1082" s="9" t="s">
        <v>1392</v>
      </c>
      <c r="J1082" s="6" t="s">
        <v>1392</v>
      </c>
      <c r="K1082" s="6" t="s">
        <v>1392</v>
      </c>
      <c r="L1082" s="6" t="s">
        <v>1392</v>
      </c>
      <c r="M1082" s="6" t="s">
        <v>1392</v>
      </c>
    </row>
    <row r="1083" spans="1:13">
      <c r="A1083" s="7" t="s">
        <v>1046</v>
      </c>
      <c r="B1083" s="7" t="s">
        <v>1655</v>
      </c>
      <c r="C1083" s="7" t="s">
        <v>1046</v>
      </c>
      <c r="D1083" s="7" t="s">
        <v>1656</v>
      </c>
      <c r="E1083" s="7">
        <v>461</v>
      </c>
      <c r="F1083" s="8" t="s">
        <v>462</v>
      </c>
      <c r="G1083" s="7" t="s">
        <v>1105</v>
      </c>
      <c r="H1083" s="9" t="s">
        <v>1392</v>
      </c>
      <c r="I1083" s="9" t="s">
        <v>1392</v>
      </c>
      <c r="J1083" s="6" t="s">
        <v>1392</v>
      </c>
      <c r="K1083" s="6" t="s">
        <v>1392</v>
      </c>
      <c r="L1083" s="6" t="s">
        <v>1392</v>
      </c>
      <c r="M1083" s="6" t="s">
        <v>1392</v>
      </c>
    </row>
    <row r="1084" spans="1:13">
      <c r="A1084" s="7" t="s">
        <v>373</v>
      </c>
      <c r="B1084" s="7" t="s">
        <v>1658</v>
      </c>
      <c r="C1084" s="7" t="s">
        <v>373</v>
      </c>
      <c r="D1084" s="7" t="s">
        <v>1656</v>
      </c>
      <c r="E1084" s="7">
        <v>155</v>
      </c>
      <c r="F1084" s="8" t="s">
        <v>372</v>
      </c>
      <c r="G1084" s="7" t="s">
        <v>1073</v>
      </c>
      <c r="H1084" s="9" t="s">
        <v>345</v>
      </c>
      <c r="I1084" s="9" t="s">
        <v>1392</v>
      </c>
      <c r="J1084" s="6" t="s">
        <v>345</v>
      </c>
      <c r="K1084" s="6" t="s">
        <v>1392</v>
      </c>
      <c r="L1084" s="6" t="s">
        <v>1392</v>
      </c>
      <c r="M1084" s="6" t="s">
        <v>1392</v>
      </c>
    </row>
    <row r="1085" spans="1:13">
      <c r="A1085" s="7" t="s">
        <v>561</v>
      </c>
      <c r="B1085" s="7" t="s">
        <v>1658</v>
      </c>
      <c r="C1085" s="7" t="s">
        <v>561</v>
      </c>
      <c r="D1085" s="7" t="s">
        <v>1656</v>
      </c>
      <c r="E1085" s="7">
        <v>712</v>
      </c>
      <c r="F1085" s="8" t="s">
        <v>557</v>
      </c>
      <c r="G1085" s="7" t="s">
        <v>1132</v>
      </c>
      <c r="H1085" s="9" t="s">
        <v>1392</v>
      </c>
      <c r="I1085" s="9" t="s">
        <v>1392</v>
      </c>
      <c r="J1085" s="6" t="s">
        <v>1392</v>
      </c>
      <c r="K1085" s="6" t="s">
        <v>1392</v>
      </c>
      <c r="L1085" s="6" t="s">
        <v>1392</v>
      </c>
      <c r="M1085" s="6" t="s">
        <v>1392</v>
      </c>
    </row>
    <row r="1086" spans="1:13">
      <c r="A1086" s="7" t="s">
        <v>395</v>
      </c>
      <c r="B1086" s="7" t="s">
        <v>1658</v>
      </c>
      <c r="C1086" s="7" t="s">
        <v>395</v>
      </c>
      <c r="D1086" s="7" t="s">
        <v>1656</v>
      </c>
      <c r="E1086" s="7">
        <v>213</v>
      </c>
      <c r="F1086" s="8" t="s">
        <v>393</v>
      </c>
      <c r="G1086" s="7" t="s">
        <v>1079</v>
      </c>
      <c r="H1086" s="9" t="s">
        <v>1392</v>
      </c>
      <c r="I1086" s="9" t="s">
        <v>1392</v>
      </c>
      <c r="J1086" s="6" t="s">
        <v>1392</v>
      </c>
      <c r="K1086" s="6" t="s">
        <v>1392</v>
      </c>
      <c r="L1086" s="6" t="s">
        <v>1392</v>
      </c>
      <c r="M1086" s="6" t="s">
        <v>1392</v>
      </c>
    </row>
    <row r="1087" spans="1:13">
      <c r="A1087" s="7" t="s">
        <v>474</v>
      </c>
      <c r="B1087" s="7" t="s">
        <v>1658</v>
      </c>
      <c r="C1087" s="7" t="s">
        <v>474</v>
      </c>
      <c r="D1087" s="7" t="s">
        <v>1656</v>
      </c>
      <c r="E1087" s="7">
        <v>491</v>
      </c>
      <c r="F1087" s="8" t="s">
        <v>472</v>
      </c>
      <c r="G1087" s="7" t="s">
        <v>1108</v>
      </c>
      <c r="H1087" s="9" t="s">
        <v>1392</v>
      </c>
      <c r="I1087" s="9" t="s">
        <v>1392</v>
      </c>
      <c r="J1087" s="6" t="s">
        <v>1392</v>
      </c>
      <c r="K1087" s="6" t="s">
        <v>1392</v>
      </c>
      <c r="L1087" s="6" t="s">
        <v>1392</v>
      </c>
      <c r="M1087" s="6" t="s">
        <v>1392</v>
      </c>
    </row>
    <row r="1088" spans="1:13">
      <c r="A1088" s="7" t="s">
        <v>534</v>
      </c>
      <c r="B1088" s="7" t="s">
        <v>1658</v>
      </c>
      <c r="C1088" s="7" t="s">
        <v>534</v>
      </c>
      <c r="D1088" s="7" t="s">
        <v>1656</v>
      </c>
      <c r="E1088" s="7">
        <v>630</v>
      </c>
      <c r="F1088" s="8" t="s">
        <v>532</v>
      </c>
      <c r="G1088" s="7" t="s">
        <v>1124</v>
      </c>
      <c r="H1088" s="9" t="s">
        <v>1392</v>
      </c>
      <c r="I1088" s="9" t="s">
        <v>1392</v>
      </c>
      <c r="J1088" s="6" t="s">
        <v>1392</v>
      </c>
      <c r="K1088" s="6" t="s">
        <v>1392</v>
      </c>
      <c r="L1088" s="6" t="s">
        <v>1392</v>
      </c>
      <c r="M1088" s="6" t="s">
        <v>1392</v>
      </c>
    </row>
    <row r="1089" spans="1:13">
      <c r="A1089" s="7" t="s">
        <v>1047</v>
      </c>
      <c r="B1089" s="7" t="s">
        <v>1657</v>
      </c>
      <c r="C1089" s="7" t="s">
        <v>1047</v>
      </c>
      <c r="D1089" s="7" t="s">
        <v>1656</v>
      </c>
      <c r="E1089" s="7">
        <v>62</v>
      </c>
      <c r="F1089" s="8" t="s">
        <v>356</v>
      </c>
      <c r="G1089" s="7" t="s">
        <v>1069</v>
      </c>
      <c r="H1089" s="9" t="s">
        <v>1392</v>
      </c>
      <c r="I1089" s="9" t="s">
        <v>1392</v>
      </c>
      <c r="J1089" s="6" t="s">
        <v>1392</v>
      </c>
      <c r="K1089" s="6" t="s">
        <v>1392</v>
      </c>
      <c r="L1089" s="6" t="s">
        <v>1392</v>
      </c>
      <c r="M1089" s="6" t="s">
        <v>1392</v>
      </c>
    </row>
    <row r="1090" spans="1:13">
      <c r="A1090" s="7" t="s">
        <v>1048</v>
      </c>
      <c r="B1090" s="7" t="s">
        <v>1657</v>
      </c>
      <c r="C1090" s="7" t="s">
        <v>1048</v>
      </c>
      <c r="D1090" s="7" t="s">
        <v>1656</v>
      </c>
      <c r="E1090" s="7">
        <v>703</v>
      </c>
      <c r="F1090" s="8" t="s">
        <v>557</v>
      </c>
      <c r="G1090" s="7" t="s">
        <v>1132</v>
      </c>
      <c r="H1090" s="9" t="s">
        <v>1392</v>
      </c>
      <c r="I1090" s="9" t="s">
        <v>1392</v>
      </c>
      <c r="J1090" s="6" t="s">
        <v>1392</v>
      </c>
      <c r="K1090" s="6" t="s">
        <v>1392</v>
      </c>
      <c r="L1090" s="6" t="s">
        <v>1392</v>
      </c>
      <c r="M1090" s="6" t="s">
        <v>1392</v>
      </c>
    </row>
    <row r="1091" spans="1:13">
      <c r="A1091" s="7" t="s">
        <v>1049</v>
      </c>
      <c r="B1091" s="7" t="s">
        <v>1655</v>
      </c>
      <c r="C1091" s="7" t="s">
        <v>1049</v>
      </c>
      <c r="D1091" s="7" t="s">
        <v>1656</v>
      </c>
      <c r="E1091" s="7">
        <v>618</v>
      </c>
      <c r="F1091" s="8" t="s">
        <v>515</v>
      </c>
      <c r="G1091" s="7" t="s">
        <v>1121</v>
      </c>
      <c r="H1091" s="9" t="s">
        <v>1392</v>
      </c>
      <c r="I1091" s="9" t="s">
        <v>1392</v>
      </c>
      <c r="J1091" s="6" t="s">
        <v>1392</v>
      </c>
      <c r="K1091" s="6" t="s">
        <v>1392</v>
      </c>
      <c r="L1091" s="6" t="s">
        <v>1392</v>
      </c>
      <c r="M1091" s="6" t="s">
        <v>1392</v>
      </c>
    </row>
    <row r="1092" spans="1:13">
      <c r="A1092" s="7" t="s">
        <v>1050</v>
      </c>
      <c r="B1092" s="10" t="s">
        <v>1655</v>
      </c>
      <c r="C1092" s="7" t="s">
        <v>1050</v>
      </c>
      <c r="D1092" s="7" t="s">
        <v>1656</v>
      </c>
      <c r="E1092" s="7">
        <v>525</v>
      </c>
      <c r="F1092" s="11" t="s">
        <v>491</v>
      </c>
      <c r="G1092" s="7" t="s">
        <v>1114</v>
      </c>
      <c r="H1092" s="9" t="s">
        <v>1392</v>
      </c>
      <c r="I1092" s="9" t="s">
        <v>1392</v>
      </c>
      <c r="J1092" s="6" t="s">
        <v>1392</v>
      </c>
      <c r="K1092" s="6" t="s">
        <v>1568</v>
      </c>
      <c r="L1092" s="6" t="s">
        <v>1569</v>
      </c>
      <c r="M1092" s="6" t="s">
        <v>1564</v>
      </c>
    </row>
    <row r="1093" spans="1:13">
      <c r="A1093" s="7" t="s">
        <v>28</v>
      </c>
      <c r="B1093" s="7" t="s">
        <v>1491</v>
      </c>
      <c r="C1093" s="7" t="s">
        <v>28</v>
      </c>
      <c r="D1093" s="7" t="s">
        <v>1656</v>
      </c>
      <c r="E1093" s="7">
        <v>892</v>
      </c>
      <c r="F1093" s="8" t="s">
        <v>29</v>
      </c>
      <c r="G1093" s="7" t="s">
        <v>28</v>
      </c>
      <c r="H1093" s="9" t="s">
        <v>1392</v>
      </c>
      <c r="I1093" s="9" t="s">
        <v>1392</v>
      </c>
      <c r="J1093" s="6" t="s">
        <v>1392</v>
      </c>
      <c r="K1093" s="6" t="s">
        <v>1392</v>
      </c>
      <c r="L1093" s="6" t="s">
        <v>1392</v>
      </c>
      <c r="M1093" s="6" t="s">
        <v>1392</v>
      </c>
    </row>
    <row r="1094" spans="1:13">
      <c r="A1094" s="7" t="s">
        <v>1051</v>
      </c>
      <c r="B1094" s="7" t="s">
        <v>1657</v>
      </c>
      <c r="C1094" s="7" t="s">
        <v>1051</v>
      </c>
      <c r="D1094" s="7" t="s">
        <v>1656</v>
      </c>
      <c r="E1094" s="7">
        <v>222</v>
      </c>
      <c r="F1094" s="8" t="s">
        <v>397</v>
      </c>
      <c r="G1094" s="7" t="s">
        <v>1081</v>
      </c>
      <c r="H1094" s="9" t="s">
        <v>1392</v>
      </c>
      <c r="I1094" s="9" t="s">
        <v>1392</v>
      </c>
      <c r="J1094" s="6" t="s">
        <v>1392</v>
      </c>
      <c r="K1094" s="6" t="s">
        <v>1392</v>
      </c>
      <c r="L1094" s="6" t="s">
        <v>1392</v>
      </c>
      <c r="M1094" s="6" t="s">
        <v>1392</v>
      </c>
    </row>
    <row r="1095" spans="1:13">
      <c r="A1095" s="7" t="s">
        <v>1081</v>
      </c>
      <c r="B1095" s="10" t="s">
        <v>1491</v>
      </c>
      <c r="C1095" s="7" t="s">
        <v>1081</v>
      </c>
      <c r="D1095" s="7" t="s">
        <v>1656</v>
      </c>
      <c r="E1095" s="7">
        <v>941</v>
      </c>
      <c r="F1095" s="11" t="s">
        <v>397</v>
      </c>
      <c r="G1095" s="7" t="s">
        <v>1081</v>
      </c>
      <c r="H1095" s="9" t="s">
        <v>1392</v>
      </c>
      <c r="I1095" s="9" t="s">
        <v>1392</v>
      </c>
      <c r="J1095" s="6" t="s">
        <v>1392</v>
      </c>
      <c r="K1095" s="6" t="s">
        <v>1392</v>
      </c>
      <c r="L1095" s="6" t="s">
        <v>1392</v>
      </c>
      <c r="M1095" s="6" t="s">
        <v>1392</v>
      </c>
    </row>
    <row r="1096" spans="1:13">
      <c r="A1096" s="7" t="s">
        <v>1052</v>
      </c>
      <c r="B1096" s="7" t="s">
        <v>1657</v>
      </c>
      <c r="C1096" s="7" t="s">
        <v>1052</v>
      </c>
      <c r="D1096" s="7" t="s">
        <v>1656</v>
      </c>
      <c r="E1096" s="7">
        <v>774</v>
      </c>
      <c r="F1096" s="8" t="s">
        <v>541</v>
      </c>
      <c r="G1096" s="7" t="s">
        <v>1126</v>
      </c>
      <c r="H1096" s="9" t="s">
        <v>1392</v>
      </c>
      <c r="I1096" s="9" t="s">
        <v>1392</v>
      </c>
      <c r="J1096" s="6" t="s">
        <v>1392</v>
      </c>
      <c r="K1096" s="6" t="s">
        <v>1392</v>
      </c>
      <c r="L1096" s="6" t="s">
        <v>1392</v>
      </c>
      <c r="M1096" s="6" t="s">
        <v>1392</v>
      </c>
    </row>
    <row r="1097" spans="1:13">
      <c r="A1097" s="7" t="s">
        <v>180</v>
      </c>
      <c r="B1097" s="7" t="s">
        <v>1491</v>
      </c>
      <c r="C1097" s="7" t="s">
        <v>180</v>
      </c>
      <c r="D1097" s="7" t="s">
        <v>1656</v>
      </c>
      <c r="E1097" s="7">
        <v>1020</v>
      </c>
      <c r="F1097" s="8" t="s">
        <v>181</v>
      </c>
      <c r="G1097" s="7" t="s">
        <v>180</v>
      </c>
      <c r="H1097" s="9" t="s">
        <v>1392</v>
      </c>
      <c r="I1097" s="9" t="s">
        <v>1392</v>
      </c>
      <c r="J1097" s="6" t="s">
        <v>1392</v>
      </c>
      <c r="K1097" s="6" t="s">
        <v>1392</v>
      </c>
      <c r="L1097" s="6" t="s">
        <v>1392</v>
      </c>
      <c r="M1097" s="6" t="s">
        <v>1392</v>
      </c>
    </row>
    <row r="1098" spans="1:13">
      <c r="A1098" s="7" t="s">
        <v>1110</v>
      </c>
      <c r="B1098" s="7" t="s">
        <v>1491</v>
      </c>
      <c r="C1098" s="7" t="s">
        <v>1110</v>
      </c>
      <c r="D1098" s="7" t="s">
        <v>1656</v>
      </c>
      <c r="E1098" s="7">
        <v>1021</v>
      </c>
      <c r="F1098" s="8" t="s">
        <v>483</v>
      </c>
      <c r="G1098" s="7" t="s">
        <v>1110</v>
      </c>
      <c r="H1098" s="9" t="s">
        <v>1392</v>
      </c>
      <c r="I1098" s="9" t="s">
        <v>1392</v>
      </c>
      <c r="J1098" s="6" t="s">
        <v>1392</v>
      </c>
      <c r="K1098" s="6" t="s">
        <v>1392</v>
      </c>
      <c r="L1098" s="6" t="s">
        <v>1392</v>
      </c>
      <c r="M1098" s="6" t="s">
        <v>1392</v>
      </c>
    </row>
    <row r="1099" spans="1:13">
      <c r="A1099" s="7" t="s">
        <v>1680</v>
      </c>
      <c r="B1099" s="7" t="s">
        <v>1491</v>
      </c>
      <c r="C1099" s="7" t="s">
        <v>1680</v>
      </c>
      <c r="D1099" s="7" t="s">
        <v>1656</v>
      </c>
      <c r="E1099" s="7">
        <v>1111</v>
      </c>
      <c r="F1099" s="8" t="s">
        <v>483</v>
      </c>
      <c r="G1099" s="7" t="s">
        <v>1110</v>
      </c>
      <c r="H1099" s="9" t="s">
        <v>1392</v>
      </c>
      <c r="I1099" s="9" t="s">
        <v>1392</v>
      </c>
      <c r="J1099" s="6" t="s">
        <v>1392</v>
      </c>
      <c r="K1099" s="6" t="s">
        <v>1392</v>
      </c>
      <c r="L1099" s="6" t="s">
        <v>1392</v>
      </c>
      <c r="M1099" s="6" t="s">
        <v>1392</v>
      </c>
    </row>
    <row r="1100" spans="1:13">
      <c r="A1100" s="7" t="s">
        <v>1647</v>
      </c>
      <c r="B1100" s="7" t="s">
        <v>1660</v>
      </c>
      <c r="C1100" s="7" t="s">
        <v>955</v>
      </c>
      <c r="D1100" s="7" t="s">
        <v>1656</v>
      </c>
      <c r="E1100" s="7">
        <v>835</v>
      </c>
      <c r="F1100" s="8" t="s">
        <v>1392</v>
      </c>
      <c r="G1100" s="7" t="s">
        <v>1392</v>
      </c>
      <c r="H1100" s="9" t="s">
        <v>1392</v>
      </c>
      <c r="I1100" s="9" t="s">
        <v>1392</v>
      </c>
      <c r="J1100" s="6" t="s">
        <v>1392</v>
      </c>
      <c r="K1100" s="6" t="s">
        <v>1392</v>
      </c>
      <c r="L1100" s="6" t="s">
        <v>1392</v>
      </c>
      <c r="M1100" s="6" t="s">
        <v>1392</v>
      </c>
    </row>
    <row r="1101" spans="1:13">
      <c r="A1101" s="7" t="s">
        <v>1053</v>
      </c>
      <c r="B1101" s="7" t="s">
        <v>1655</v>
      </c>
      <c r="C1101" s="7" t="s">
        <v>1053</v>
      </c>
      <c r="D1101" s="7" t="s">
        <v>1656</v>
      </c>
      <c r="E1101" s="7">
        <v>553</v>
      </c>
      <c r="F1101" s="8" t="s">
        <v>491</v>
      </c>
      <c r="G1101" s="7" t="s">
        <v>1114</v>
      </c>
      <c r="H1101" s="9" t="s">
        <v>1392</v>
      </c>
      <c r="I1101" s="9" t="s">
        <v>1392</v>
      </c>
      <c r="J1101" s="6" t="s">
        <v>1392</v>
      </c>
      <c r="K1101" s="6" t="s">
        <v>1392</v>
      </c>
      <c r="L1101" s="6" t="s">
        <v>1392</v>
      </c>
      <c r="M1101" s="6" t="s">
        <v>1392</v>
      </c>
    </row>
    <row r="1102" spans="1:13">
      <c r="A1102" s="7" t="s">
        <v>1054</v>
      </c>
      <c r="B1102" s="7" t="s">
        <v>1657</v>
      </c>
      <c r="C1102" s="7" t="s">
        <v>1054</v>
      </c>
      <c r="D1102" s="7" t="s">
        <v>1656</v>
      </c>
      <c r="E1102" s="7">
        <v>309</v>
      </c>
      <c r="F1102" s="8" t="s">
        <v>410</v>
      </c>
      <c r="G1102" s="7" t="s">
        <v>1090</v>
      </c>
      <c r="H1102" s="9" t="s">
        <v>1392</v>
      </c>
      <c r="I1102" s="9" t="s">
        <v>1392</v>
      </c>
      <c r="J1102" s="6" t="s">
        <v>1392</v>
      </c>
      <c r="K1102" s="6" t="s">
        <v>1392</v>
      </c>
      <c r="L1102" s="6" t="s">
        <v>1392</v>
      </c>
      <c r="M1102" s="6" t="s">
        <v>1392</v>
      </c>
    </row>
    <row r="1103" spans="1:13">
      <c r="A1103" s="7" t="s">
        <v>1140</v>
      </c>
      <c r="B1103" s="7" t="s">
        <v>1491</v>
      </c>
      <c r="C1103" s="7" t="s">
        <v>1140</v>
      </c>
      <c r="D1103" s="7" t="s">
        <v>1656</v>
      </c>
      <c r="E1103" s="7">
        <v>864</v>
      </c>
      <c r="F1103" s="8" t="s">
        <v>1392</v>
      </c>
      <c r="G1103" s="7" t="s">
        <v>1392</v>
      </c>
      <c r="H1103" s="9" t="s">
        <v>1392</v>
      </c>
      <c r="I1103" s="9" t="s">
        <v>1392</v>
      </c>
      <c r="J1103" s="6" t="s">
        <v>1392</v>
      </c>
      <c r="K1103" s="6" t="s">
        <v>1392</v>
      </c>
      <c r="L1103" s="6" t="s">
        <v>1392</v>
      </c>
      <c r="M1103" s="6" t="s">
        <v>1392</v>
      </c>
    </row>
    <row r="1104" spans="1:13">
      <c r="A1104" s="7" t="s">
        <v>1055</v>
      </c>
      <c r="B1104" s="10" t="s">
        <v>1655</v>
      </c>
      <c r="C1104" s="7" t="s">
        <v>1055</v>
      </c>
      <c r="D1104" s="7" t="s">
        <v>1656</v>
      </c>
      <c r="E1104" s="7">
        <v>379</v>
      </c>
      <c r="F1104" s="11" t="s">
        <v>422</v>
      </c>
      <c r="G1104" s="7" t="s">
        <v>1095</v>
      </c>
      <c r="H1104" s="9" t="s">
        <v>350</v>
      </c>
      <c r="I1104" s="9" t="s">
        <v>1392</v>
      </c>
      <c r="J1104" s="6" t="s">
        <v>350</v>
      </c>
      <c r="K1104" s="6" t="s">
        <v>1392</v>
      </c>
      <c r="L1104" s="6" t="s">
        <v>1392</v>
      </c>
      <c r="M1104" s="6" t="s">
        <v>1392</v>
      </c>
    </row>
    <row r="1105" spans="1:13">
      <c r="A1105" s="7" t="s">
        <v>1056</v>
      </c>
      <c r="B1105" s="7" t="s">
        <v>1657</v>
      </c>
      <c r="C1105" s="7" t="s">
        <v>1056</v>
      </c>
      <c r="D1105" s="7" t="s">
        <v>1656</v>
      </c>
      <c r="E1105" s="7">
        <v>716</v>
      </c>
      <c r="F1105" s="8" t="s">
        <v>343</v>
      </c>
      <c r="G1105" s="7" t="s">
        <v>1061</v>
      </c>
      <c r="H1105" s="9" t="s">
        <v>1392</v>
      </c>
      <c r="I1105" s="9" t="s">
        <v>1392</v>
      </c>
      <c r="J1105" s="6" t="s">
        <v>1392</v>
      </c>
      <c r="K1105" s="6" t="s">
        <v>1392</v>
      </c>
      <c r="L1105" s="6" t="s">
        <v>1392</v>
      </c>
      <c r="M1105" s="6" t="s">
        <v>1392</v>
      </c>
    </row>
    <row r="1106" spans="1:13">
      <c r="A1106" s="7" t="s">
        <v>1057</v>
      </c>
      <c r="B1106" s="7" t="s">
        <v>1655</v>
      </c>
      <c r="C1106" s="7" t="s">
        <v>1057</v>
      </c>
      <c r="D1106" s="7" t="s">
        <v>1656</v>
      </c>
      <c r="E1106" s="7">
        <v>715</v>
      </c>
      <c r="F1106" s="8" t="s">
        <v>557</v>
      </c>
      <c r="G1106" s="7" t="s">
        <v>1132</v>
      </c>
      <c r="H1106" s="9" t="s">
        <v>1392</v>
      </c>
      <c r="I1106" s="9" t="s">
        <v>1392</v>
      </c>
      <c r="J1106" s="6" t="s">
        <v>1392</v>
      </c>
      <c r="K1106" s="6" t="s">
        <v>1392</v>
      </c>
      <c r="L1106" s="6" t="s">
        <v>1392</v>
      </c>
      <c r="M1106" s="6" t="s">
        <v>1392</v>
      </c>
    </row>
    <row r="1107" spans="1:13">
      <c r="A1107" s="7" t="s">
        <v>88</v>
      </c>
      <c r="B1107" s="10" t="s">
        <v>1491</v>
      </c>
      <c r="C1107" s="7" t="s">
        <v>88</v>
      </c>
      <c r="D1107" s="7" t="s">
        <v>1656</v>
      </c>
      <c r="E1107" s="7">
        <v>950</v>
      </c>
      <c r="F1107" s="11" t="s">
        <v>89</v>
      </c>
      <c r="G1107" s="7" t="s">
        <v>88</v>
      </c>
      <c r="H1107" s="9" t="s">
        <v>1392</v>
      </c>
      <c r="I1107" s="9" t="s">
        <v>1392</v>
      </c>
      <c r="J1107" s="6" t="s">
        <v>1392</v>
      </c>
      <c r="K1107" s="6" t="s">
        <v>1392</v>
      </c>
      <c r="L1107" s="6" t="s">
        <v>1392</v>
      </c>
      <c r="M1107" s="6" t="s">
        <v>1392</v>
      </c>
    </row>
    <row r="1108" spans="1:13">
      <c r="A1108" s="7" t="s">
        <v>1058</v>
      </c>
      <c r="B1108" s="7" t="s">
        <v>1657</v>
      </c>
      <c r="C1108" s="7" t="s">
        <v>1058</v>
      </c>
      <c r="D1108" s="7" t="s">
        <v>1656</v>
      </c>
      <c r="E1108" s="7">
        <v>787</v>
      </c>
      <c r="F1108" s="8" t="s">
        <v>410</v>
      </c>
      <c r="G1108" s="7" t="s">
        <v>1090</v>
      </c>
      <c r="H1108" s="9" t="s">
        <v>1392</v>
      </c>
      <c r="I1108" s="9" t="s">
        <v>1392</v>
      </c>
      <c r="J1108" s="6" t="s">
        <v>1392</v>
      </c>
      <c r="K1108" s="6" t="s">
        <v>1392</v>
      </c>
      <c r="L1108" s="6" t="s">
        <v>1392</v>
      </c>
      <c r="M1108" s="6" t="s">
        <v>1392</v>
      </c>
    </row>
    <row r="1109" spans="1:13">
      <c r="A1109" s="7" t="s">
        <v>1136</v>
      </c>
      <c r="B1109" s="7" t="s">
        <v>1491</v>
      </c>
      <c r="C1109" s="7" t="s">
        <v>1136</v>
      </c>
      <c r="D1109" s="7" t="s">
        <v>1656</v>
      </c>
      <c r="E1109" s="7">
        <v>860</v>
      </c>
      <c r="F1109" s="8" t="s">
        <v>1392</v>
      </c>
      <c r="G1109" s="7" t="s">
        <v>1392</v>
      </c>
      <c r="H1109" s="9" t="s">
        <v>1392</v>
      </c>
      <c r="I1109" s="9" t="s">
        <v>1392</v>
      </c>
      <c r="J1109" s="6" t="s">
        <v>1392</v>
      </c>
      <c r="K1109" s="6" t="s">
        <v>1392</v>
      </c>
      <c r="L1109" s="6" t="s">
        <v>1392</v>
      </c>
      <c r="M1109" s="6" t="s">
        <v>1392</v>
      </c>
    </row>
    <row r="1110" spans="1:13">
      <c r="A1110" s="7" t="s">
        <v>1143</v>
      </c>
      <c r="B1110" s="7" t="s">
        <v>1491</v>
      </c>
      <c r="C1110" s="7" t="s">
        <v>1143</v>
      </c>
      <c r="D1110" s="7" t="s">
        <v>1656</v>
      </c>
      <c r="E1110" s="7">
        <v>867</v>
      </c>
      <c r="F1110" s="8" t="s">
        <v>1392</v>
      </c>
      <c r="G1110" s="7" t="s">
        <v>1392</v>
      </c>
      <c r="H1110" s="9" t="s">
        <v>1392</v>
      </c>
      <c r="I1110" s="9" t="s">
        <v>1392</v>
      </c>
      <c r="J1110" s="6" t="s">
        <v>1392</v>
      </c>
      <c r="K1110" s="6" t="s">
        <v>1392</v>
      </c>
      <c r="L1110" s="6" t="s">
        <v>1392</v>
      </c>
      <c r="M1110" s="6" t="s">
        <v>1392</v>
      </c>
    </row>
    <row r="1111" spans="1:13">
      <c r="A1111" s="7" t="s">
        <v>1137</v>
      </c>
      <c r="B1111" s="10" t="s">
        <v>1491</v>
      </c>
      <c r="C1111" s="7" t="s">
        <v>1137</v>
      </c>
      <c r="D1111" s="7" t="s">
        <v>1656</v>
      </c>
      <c r="E1111" s="7">
        <v>861</v>
      </c>
      <c r="F1111" s="11" t="s">
        <v>1392</v>
      </c>
      <c r="G1111" s="7" t="s">
        <v>1392</v>
      </c>
      <c r="H1111" s="9" t="s">
        <v>1392</v>
      </c>
      <c r="I1111" s="9" t="s">
        <v>1392</v>
      </c>
      <c r="J1111" s="6" t="s">
        <v>1392</v>
      </c>
      <c r="K1111" s="6" t="s">
        <v>1392</v>
      </c>
      <c r="L1111" s="6" t="s">
        <v>1392</v>
      </c>
      <c r="M1111" s="6" t="s">
        <v>1392</v>
      </c>
    </row>
    <row r="1112" spans="1:13">
      <c r="A1112" s="7" t="s">
        <v>1678</v>
      </c>
      <c r="B1112" s="7" t="s">
        <v>1491</v>
      </c>
      <c r="C1112" s="7" t="s">
        <v>1678</v>
      </c>
      <c r="D1112" s="7" t="s">
        <v>1656</v>
      </c>
      <c r="E1112" s="7">
        <v>1109</v>
      </c>
      <c r="F1112" s="8" t="s">
        <v>441</v>
      </c>
      <c r="G1112" s="7" t="s">
        <v>1102</v>
      </c>
      <c r="H1112" s="9" t="s">
        <v>1392</v>
      </c>
      <c r="I1112" s="9" t="s">
        <v>1392</v>
      </c>
      <c r="J1112" s="6" t="s">
        <v>1392</v>
      </c>
      <c r="K1112" s="6" t="s">
        <v>1392</v>
      </c>
      <c r="L1112" s="6" t="s">
        <v>1392</v>
      </c>
      <c r="M1112" s="6" t="s">
        <v>1392</v>
      </c>
    </row>
    <row r="1113" spans="1:13">
      <c r="A1113" s="7" t="s">
        <v>1679</v>
      </c>
      <c r="B1113" s="7" t="s">
        <v>1660</v>
      </c>
      <c r="C1113" s="7" t="s">
        <v>1678</v>
      </c>
      <c r="D1113" s="7" t="s">
        <v>1656</v>
      </c>
      <c r="E1113" s="7">
        <v>1110</v>
      </c>
      <c r="F1113" s="8" t="s">
        <v>1392</v>
      </c>
      <c r="G1113" s="7" t="s">
        <v>1392</v>
      </c>
      <c r="H1113" s="9" t="s">
        <v>1392</v>
      </c>
      <c r="I1113" s="9" t="s">
        <v>1392</v>
      </c>
      <c r="J1113" s="6" t="s">
        <v>1392</v>
      </c>
      <c r="K1113" s="6" t="s">
        <v>1392</v>
      </c>
      <c r="L1113" s="6" t="s">
        <v>1392</v>
      </c>
      <c r="M1113" s="6" t="s">
        <v>1392</v>
      </c>
    </row>
    <row r="1114" spans="1:13">
      <c r="A1114" s="7" t="s">
        <v>1144</v>
      </c>
      <c r="B1114" s="10" t="s">
        <v>1491</v>
      </c>
      <c r="C1114" s="7" t="s">
        <v>1144</v>
      </c>
      <c r="D1114" s="7" t="s">
        <v>1656</v>
      </c>
      <c r="E1114" s="7">
        <v>868</v>
      </c>
      <c r="F1114" s="11" t="s">
        <v>1392</v>
      </c>
      <c r="G1114" s="7" t="s">
        <v>1392</v>
      </c>
      <c r="H1114" s="9" t="s">
        <v>1392</v>
      </c>
      <c r="I1114" s="9" t="s">
        <v>1392</v>
      </c>
      <c r="J1114" s="6" t="s">
        <v>1392</v>
      </c>
      <c r="K1114" s="6" t="s">
        <v>1392</v>
      </c>
      <c r="L1114" s="6" t="s">
        <v>1392</v>
      </c>
      <c r="M1114" s="6" t="s">
        <v>1392</v>
      </c>
    </row>
  </sheetData>
  <sheetProtection sheet="1" objects="1" scenarios="1"/>
  <sortState ref="A5:M1117">
    <sortCondition ref="A5:A1117"/>
  </sortState>
  <phoneticPr fontId="3"/>
  <conditionalFormatting sqref="B1108:B1048576 B1:B1104">
    <cfRule type="cellIs" dxfId="128" priority="7" stopIfTrue="1" operator="equal">
      <formula>"別名"</formula>
    </cfRule>
    <cfRule type="cellIs" dxfId="127" priority="8" stopIfTrue="1" operator="equal">
      <formula>"亜種"</formula>
    </cfRule>
  </conditionalFormatting>
  <pageMargins left="0.75" right="0.75" top="1" bottom="1" header="0.51200000000000001" footer="0.5120000000000000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V81"/>
  <sheetViews>
    <sheetView showGridLines="0" tabSelected="1" zoomScale="85" zoomScaleNormal="85" workbookViewId="0">
      <selection activeCell="B1" sqref="B1"/>
    </sheetView>
  </sheetViews>
  <sheetFormatPr defaultColWidth="8.89453125" defaultRowHeight="12.9"/>
  <cols>
    <col min="1" max="1" width="0.89453125" style="110" customWidth="1"/>
    <col min="2" max="2" width="9" style="110" customWidth="1"/>
    <col min="3" max="3" width="7.89453125" style="110" customWidth="1"/>
    <col min="4" max="8" width="8.89453125" style="110"/>
    <col min="9" max="9" width="12" style="110" customWidth="1"/>
    <col min="10" max="11" width="11.7890625" style="110" customWidth="1"/>
    <col min="12" max="19" width="8.89453125" style="110"/>
    <col min="20" max="20" width="15" style="110" customWidth="1"/>
    <col min="21" max="16384" width="8.89453125" style="110"/>
  </cols>
  <sheetData>
    <row r="1" spans="1:22" s="109" customFormat="1" ht="31.5" customHeight="1">
      <c r="A1" s="107" t="s">
        <v>1905</v>
      </c>
      <c r="B1" s="107"/>
      <c r="C1" s="108"/>
      <c r="D1" s="108"/>
      <c r="E1" s="108"/>
      <c r="F1" s="108"/>
      <c r="G1" s="108"/>
      <c r="H1" s="108"/>
      <c r="I1" s="108"/>
      <c r="J1" s="108"/>
      <c r="K1" s="108"/>
      <c r="L1" s="108"/>
      <c r="M1" s="108"/>
      <c r="N1" s="108"/>
      <c r="O1" s="108"/>
      <c r="P1" s="108"/>
      <c r="Q1" s="108"/>
      <c r="R1" s="108"/>
      <c r="S1" s="108"/>
      <c r="T1" s="108"/>
      <c r="U1" s="108"/>
      <c r="V1" s="108"/>
    </row>
    <row r="2" spans="1:22" ht="19.8" customHeight="1">
      <c r="B2" s="111" t="s">
        <v>1933</v>
      </c>
    </row>
    <row r="3" spans="1:22" s="112" customFormat="1" ht="19.5" customHeight="1">
      <c r="B3" s="113" t="s">
        <v>1906</v>
      </c>
    </row>
    <row r="4" spans="1:22" ht="6.3" customHeight="1"/>
    <row r="5" spans="1:22" ht="16.2" customHeight="1">
      <c r="B5" s="197" t="s">
        <v>1907</v>
      </c>
      <c r="C5" s="114"/>
      <c r="D5" s="114"/>
      <c r="E5" s="114"/>
      <c r="F5" s="114"/>
      <c r="G5" s="114"/>
      <c r="H5" s="114"/>
      <c r="I5" s="114"/>
      <c r="J5" s="114"/>
      <c r="K5" s="114"/>
      <c r="L5" s="114"/>
      <c r="M5" s="114"/>
      <c r="N5" s="114"/>
      <c r="O5" s="114"/>
      <c r="P5" s="114"/>
      <c r="Q5" s="114"/>
      <c r="R5" s="114"/>
      <c r="S5" s="114"/>
      <c r="T5" s="114"/>
      <c r="U5" s="114"/>
      <c r="V5" s="114"/>
    </row>
    <row r="6" spans="1:22" ht="16.2" customHeight="1">
      <c r="B6" s="198"/>
      <c r="C6" s="115" t="s">
        <v>1908</v>
      </c>
      <c r="D6" s="116"/>
      <c r="E6" s="116"/>
      <c r="F6" s="116"/>
      <c r="G6" s="116"/>
      <c r="H6" s="114"/>
      <c r="I6" s="114"/>
      <c r="J6" s="114"/>
      <c r="K6" s="114"/>
      <c r="L6" s="114"/>
      <c r="M6" s="114"/>
      <c r="N6" s="114"/>
      <c r="O6" s="114"/>
      <c r="P6" s="114"/>
      <c r="Q6" s="114"/>
      <c r="R6" s="114"/>
      <c r="S6" s="114"/>
      <c r="T6" s="114"/>
      <c r="U6" s="114"/>
      <c r="V6" s="114"/>
    </row>
    <row r="7" spans="1:22" ht="16.5">
      <c r="B7" s="117"/>
      <c r="C7" s="118" t="s">
        <v>1927</v>
      </c>
      <c r="D7" s="116"/>
      <c r="E7" s="116"/>
      <c r="F7" s="116"/>
      <c r="G7" s="116"/>
      <c r="H7" s="114"/>
      <c r="I7" s="114"/>
      <c r="J7" s="114"/>
      <c r="K7" s="114"/>
      <c r="L7" s="114"/>
      <c r="M7" s="114"/>
      <c r="N7" s="114"/>
      <c r="O7" s="114"/>
      <c r="P7" s="114"/>
      <c r="Q7" s="114"/>
      <c r="R7" s="114"/>
      <c r="S7" s="114"/>
      <c r="T7" s="114"/>
      <c r="U7" s="114"/>
      <c r="V7" s="114"/>
    </row>
    <row r="8" spans="1:22" s="119" customFormat="1" ht="16.5">
      <c r="B8" s="120"/>
      <c r="C8" s="116"/>
      <c r="D8" s="116"/>
      <c r="E8" s="116"/>
      <c r="F8" s="116"/>
      <c r="G8" s="116"/>
      <c r="H8" s="116"/>
      <c r="I8" s="116"/>
      <c r="J8" s="116"/>
      <c r="K8" s="116"/>
      <c r="L8" s="116"/>
      <c r="M8" s="116"/>
      <c r="N8" s="116"/>
      <c r="O8" s="116"/>
      <c r="P8" s="116"/>
      <c r="Q8" s="116"/>
      <c r="R8" s="116"/>
      <c r="S8" s="116"/>
      <c r="T8" s="116"/>
      <c r="U8" s="116"/>
      <c r="V8" s="116"/>
    </row>
    <row r="9" spans="1:22" s="119" customFormat="1" ht="16.5">
      <c r="B9" s="120"/>
      <c r="C9" s="116"/>
      <c r="D9" s="116"/>
      <c r="E9" s="116"/>
      <c r="F9" s="116"/>
      <c r="G9" s="116"/>
      <c r="H9" s="116"/>
      <c r="I9" s="116"/>
      <c r="J9" s="116"/>
      <c r="K9" s="116"/>
      <c r="L9" s="116"/>
      <c r="M9" s="116"/>
      <c r="N9" s="116"/>
      <c r="O9" s="116"/>
      <c r="P9" s="116"/>
      <c r="Q9" s="116"/>
      <c r="R9" s="116"/>
      <c r="S9" s="116"/>
      <c r="T9" s="116"/>
      <c r="U9" s="116"/>
      <c r="V9" s="116"/>
    </row>
    <row r="10" spans="1:22" s="119" customFormat="1" ht="18.3">
      <c r="B10" s="120"/>
      <c r="C10" s="116" t="s">
        <v>1909</v>
      </c>
      <c r="D10" s="116"/>
      <c r="E10" s="116"/>
      <c r="F10" s="116"/>
      <c r="G10" s="116"/>
      <c r="H10" s="116"/>
      <c r="I10" s="116"/>
      <c r="J10" s="116"/>
      <c r="K10" s="116"/>
      <c r="L10" s="116"/>
      <c r="M10" s="116"/>
      <c r="N10" s="116"/>
      <c r="O10" s="116"/>
      <c r="P10" s="116"/>
      <c r="Q10" s="116"/>
      <c r="R10" s="116"/>
      <c r="S10" s="116"/>
      <c r="T10" s="116"/>
      <c r="U10" s="116"/>
      <c r="V10" s="116"/>
    </row>
    <row r="11" spans="1:22" s="119" customFormat="1" ht="16.5">
      <c r="B11" s="120"/>
      <c r="C11" s="116"/>
      <c r="D11" s="116"/>
      <c r="E11" s="116"/>
      <c r="F11" s="116"/>
      <c r="G11" s="116"/>
      <c r="H11" s="116"/>
      <c r="I11" s="116"/>
      <c r="J11" s="116"/>
      <c r="K11" s="116"/>
      <c r="L11" s="116"/>
      <c r="M11" s="116"/>
      <c r="N11" s="116"/>
      <c r="O11" s="116"/>
      <c r="P11" s="116"/>
      <c r="Q11" s="116"/>
      <c r="R11" s="116"/>
      <c r="S11" s="116"/>
      <c r="T11" s="116"/>
      <c r="U11" s="116"/>
      <c r="V11" s="116"/>
    </row>
    <row r="12" spans="1:22" s="119" customFormat="1" ht="16.5">
      <c r="B12" s="120"/>
      <c r="C12" s="116"/>
      <c r="D12" s="116"/>
      <c r="E12" s="116"/>
      <c r="F12" s="116"/>
      <c r="G12" s="116"/>
      <c r="H12" s="116"/>
      <c r="I12" s="116"/>
      <c r="J12" s="116"/>
      <c r="K12" s="116"/>
      <c r="L12" s="116"/>
      <c r="M12" s="116"/>
      <c r="N12" s="116"/>
      <c r="O12" s="116"/>
      <c r="P12" s="116"/>
      <c r="Q12" s="116"/>
      <c r="R12" s="116"/>
      <c r="S12" s="116"/>
      <c r="T12" s="116"/>
      <c r="U12" s="116"/>
      <c r="V12" s="116"/>
    </row>
    <row r="13" spans="1:22" s="119" customFormat="1" ht="18.3">
      <c r="B13" s="120"/>
      <c r="C13" s="116" t="s">
        <v>1928</v>
      </c>
      <c r="D13" s="116"/>
      <c r="E13" s="116"/>
      <c r="F13" s="116"/>
      <c r="G13" s="116"/>
      <c r="H13" s="116"/>
      <c r="I13" s="116"/>
      <c r="J13" s="116"/>
      <c r="K13" s="116"/>
      <c r="L13" s="116"/>
      <c r="M13" s="116"/>
      <c r="N13" s="116"/>
      <c r="O13" s="116"/>
      <c r="P13" s="116"/>
      <c r="Q13" s="116"/>
      <c r="R13" s="116"/>
      <c r="S13" s="116"/>
      <c r="T13" s="116"/>
      <c r="U13" s="116"/>
      <c r="V13" s="116"/>
    </row>
    <row r="14" spans="1:22" s="119" customFormat="1" ht="16.5">
      <c r="B14" s="120"/>
      <c r="C14" s="114"/>
      <c r="D14" s="114"/>
      <c r="E14" s="114"/>
      <c r="F14" s="114"/>
      <c r="G14" s="114"/>
      <c r="H14" s="116"/>
      <c r="I14" s="116"/>
      <c r="J14" s="116"/>
      <c r="K14" s="116"/>
      <c r="L14" s="116"/>
      <c r="M14" s="116"/>
      <c r="N14" s="116"/>
      <c r="O14" s="116"/>
      <c r="P14" s="116"/>
      <c r="Q14" s="116"/>
      <c r="R14" s="116"/>
      <c r="S14" s="116"/>
      <c r="T14" s="116"/>
      <c r="U14" s="116"/>
      <c r="V14" s="116"/>
    </row>
    <row r="15" spans="1:22" s="119" customFormat="1" ht="16.5">
      <c r="B15" s="120"/>
      <c r="C15" s="114" t="s">
        <v>1910</v>
      </c>
      <c r="D15" s="114"/>
      <c r="E15" s="114"/>
      <c r="F15" s="114"/>
      <c r="G15" s="114"/>
      <c r="H15" s="116"/>
      <c r="I15" s="116"/>
      <c r="J15" s="116"/>
      <c r="K15" s="116"/>
      <c r="L15" s="116"/>
      <c r="M15" s="116"/>
      <c r="N15" s="116"/>
      <c r="O15" s="116"/>
      <c r="P15" s="116"/>
      <c r="Q15" s="116"/>
      <c r="R15" s="116"/>
      <c r="S15" s="116"/>
      <c r="T15" s="116"/>
      <c r="U15" s="116"/>
      <c r="V15" s="116"/>
    </row>
    <row r="16" spans="1:22">
      <c r="B16" s="117"/>
      <c r="C16" s="114"/>
      <c r="D16" s="114"/>
      <c r="E16" s="114"/>
      <c r="F16" s="114"/>
      <c r="G16" s="114"/>
      <c r="H16" s="114"/>
      <c r="I16" s="114"/>
      <c r="J16" s="114"/>
      <c r="K16" s="114"/>
      <c r="L16" s="114"/>
      <c r="M16" s="114"/>
      <c r="N16" s="114"/>
      <c r="O16" s="114"/>
      <c r="P16" s="114"/>
      <c r="Q16" s="114"/>
      <c r="R16" s="114"/>
      <c r="S16" s="114"/>
      <c r="T16" s="114"/>
      <c r="U16" s="114"/>
      <c r="V16" s="114"/>
    </row>
    <row r="17" spans="2:22">
      <c r="B17" s="117"/>
      <c r="C17" s="114"/>
      <c r="D17" s="114"/>
      <c r="E17" s="114"/>
      <c r="F17" s="114"/>
      <c r="G17" s="114"/>
      <c r="H17" s="114"/>
      <c r="I17" s="114"/>
      <c r="J17" s="114"/>
      <c r="K17" s="114"/>
      <c r="L17" s="114"/>
      <c r="M17" s="114"/>
      <c r="N17" s="114"/>
      <c r="O17" s="114"/>
      <c r="P17" s="114"/>
      <c r="Q17" s="114"/>
      <c r="R17" s="114"/>
      <c r="S17" s="114"/>
      <c r="T17" s="114"/>
      <c r="U17" s="114"/>
      <c r="V17" s="114"/>
    </row>
    <row r="18" spans="2:22">
      <c r="B18" s="117"/>
      <c r="C18" s="114"/>
      <c r="D18" s="114"/>
      <c r="E18" s="114"/>
      <c r="F18" s="114"/>
      <c r="G18" s="114"/>
      <c r="H18" s="114"/>
      <c r="I18" s="114"/>
      <c r="J18" s="114"/>
      <c r="K18" s="114"/>
      <c r="L18" s="114"/>
      <c r="M18" s="114"/>
      <c r="N18" s="114"/>
      <c r="O18" s="114"/>
      <c r="P18" s="114"/>
      <c r="Q18" s="114"/>
      <c r="R18" s="114"/>
      <c r="S18" s="114"/>
      <c r="T18" s="114"/>
      <c r="U18" s="114"/>
      <c r="V18" s="114"/>
    </row>
    <row r="19" spans="2:22">
      <c r="B19" s="117"/>
      <c r="C19" s="114"/>
      <c r="D19" s="114"/>
      <c r="E19" s="114"/>
      <c r="F19" s="114"/>
      <c r="G19" s="114"/>
      <c r="H19" s="114"/>
      <c r="I19" s="114"/>
      <c r="J19" s="114"/>
      <c r="K19" s="114"/>
      <c r="L19" s="114"/>
      <c r="M19" s="114"/>
      <c r="N19" s="114"/>
      <c r="O19" s="114"/>
      <c r="P19" s="114"/>
      <c r="Q19" s="114"/>
      <c r="R19" s="114"/>
      <c r="S19" s="114"/>
      <c r="T19" s="114"/>
      <c r="U19" s="114"/>
      <c r="V19" s="114"/>
    </row>
    <row r="20" spans="2:22">
      <c r="B20" s="117"/>
      <c r="C20" s="114"/>
      <c r="D20" s="114"/>
      <c r="E20" s="114"/>
      <c r="F20" s="114"/>
      <c r="G20" s="114"/>
      <c r="H20" s="114"/>
      <c r="I20" s="114"/>
      <c r="J20" s="114"/>
      <c r="K20" s="114"/>
      <c r="L20" s="114"/>
      <c r="M20" s="114"/>
      <c r="N20" s="114"/>
      <c r="O20" s="114"/>
      <c r="P20" s="114"/>
      <c r="Q20" s="114"/>
      <c r="R20" s="114"/>
      <c r="S20" s="114"/>
      <c r="T20" s="114"/>
      <c r="U20" s="114"/>
      <c r="V20" s="114"/>
    </row>
    <row r="21" spans="2:22">
      <c r="B21" s="117"/>
      <c r="C21" s="114"/>
      <c r="D21" s="114"/>
      <c r="E21" s="114"/>
      <c r="F21" s="114"/>
      <c r="G21" s="114"/>
      <c r="H21" s="114"/>
      <c r="I21" s="114"/>
      <c r="J21" s="114"/>
      <c r="K21" s="114"/>
      <c r="L21" s="114"/>
      <c r="M21" s="114"/>
      <c r="N21" s="114"/>
      <c r="O21" s="114"/>
      <c r="P21" s="114"/>
      <c r="Q21" s="114"/>
      <c r="R21" s="114"/>
      <c r="S21" s="114"/>
      <c r="T21" s="114"/>
      <c r="U21" s="114"/>
      <c r="V21" s="114"/>
    </row>
    <row r="22" spans="2:22">
      <c r="B22" s="117"/>
      <c r="C22" s="114"/>
      <c r="D22" s="114"/>
      <c r="E22" s="114"/>
      <c r="F22" s="114"/>
      <c r="G22" s="114"/>
      <c r="H22" s="114"/>
      <c r="I22" s="114"/>
      <c r="J22" s="114"/>
      <c r="K22" s="114"/>
      <c r="L22" s="114"/>
      <c r="M22" s="114"/>
      <c r="N22" s="114"/>
      <c r="O22" s="114"/>
      <c r="P22" s="114"/>
      <c r="Q22" s="114"/>
      <c r="R22" s="114"/>
      <c r="S22" s="114"/>
      <c r="T22" s="114"/>
      <c r="U22" s="114"/>
      <c r="V22" s="114"/>
    </row>
    <row r="23" spans="2:22">
      <c r="B23" s="117"/>
      <c r="C23" s="114"/>
      <c r="D23" s="114"/>
      <c r="E23" s="114"/>
      <c r="F23" s="114"/>
      <c r="G23" s="114"/>
      <c r="H23" s="114"/>
      <c r="I23" s="114"/>
      <c r="J23" s="114"/>
      <c r="K23" s="114"/>
      <c r="L23" s="114"/>
      <c r="M23" s="114"/>
      <c r="N23" s="114"/>
      <c r="O23" s="114"/>
      <c r="P23" s="114"/>
      <c r="Q23" s="114"/>
      <c r="R23" s="114"/>
      <c r="S23" s="114"/>
      <c r="T23" s="114"/>
      <c r="U23" s="114"/>
      <c r="V23" s="114"/>
    </row>
    <row r="24" spans="2:22" ht="7.2" customHeight="1"/>
    <row r="25" spans="2:22">
      <c r="B25" s="117"/>
      <c r="C25" s="114"/>
      <c r="D25" s="114"/>
      <c r="E25" s="114"/>
      <c r="F25" s="114"/>
      <c r="G25" s="114"/>
      <c r="H25" s="114"/>
      <c r="I25" s="114"/>
      <c r="J25" s="114"/>
      <c r="K25" s="114"/>
      <c r="L25" s="114"/>
      <c r="M25" s="114"/>
      <c r="N25" s="114"/>
      <c r="O25" s="114"/>
      <c r="P25" s="114"/>
      <c r="Q25" s="114"/>
      <c r="R25" s="114"/>
      <c r="S25" s="114"/>
      <c r="T25" s="114"/>
      <c r="U25" s="114"/>
      <c r="V25" s="114"/>
    </row>
    <row r="26" spans="2:22">
      <c r="B26" s="117"/>
      <c r="C26" s="114"/>
      <c r="D26" s="114"/>
      <c r="E26" s="114"/>
      <c r="F26" s="114"/>
      <c r="G26" s="114"/>
      <c r="H26" s="114"/>
      <c r="I26" s="114"/>
      <c r="J26" s="114"/>
      <c r="K26" s="114"/>
      <c r="L26" s="114"/>
      <c r="M26" s="114"/>
      <c r="N26" s="114"/>
      <c r="O26" s="114"/>
      <c r="P26" s="114"/>
      <c r="Q26" s="114"/>
      <c r="R26" s="114"/>
      <c r="S26" s="114"/>
      <c r="T26" s="114"/>
      <c r="U26" s="114"/>
      <c r="V26" s="114"/>
    </row>
    <row r="27" spans="2:22">
      <c r="B27" s="117"/>
      <c r="C27" s="114"/>
      <c r="D27" s="114"/>
      <c r="E27" s="114"/>
      <c r="F27" s="114"/>
      <c r="G27" s="114"/>
      <c r="H27" s="114"/>
      <c r="I27" s="114"/>
      <c r="J27" s="114"/>
      <c r="K27" s="114"/>
      <c r="L27" s="114"/>
      <c r="M27" s="114"/>
      <c r="N27" s="114"/>
      <c r="O27" s="114"/>
      <c r="P27" s="114"/>
      <c r="Q27" s="114"/>
      <c r="R27" s="114"/>
      <c r="S27" s="114"/>
      <c r="T27" s="114"/>
      <c r="U27" s="114"/>
      <c r="V27" s="114"/>
    </row>
    <row r="28" spans="2:22">
      <c r="B28" s="117"/>
      <c r="C28" s="114"/>
      <c r="D28" s="114"/>
      <c r="E28" s="114"/>
      <c r="F28" s="114"/>
      <c r="G28" s="114"/>
      <c r="H28" s="114"/>
      <c r="I28" s="114"/>
      <c r="J28" s="114"/>
      <c r="K28" s="114"/>
      <c r="L28" s="114"/>
      <c r="M28" s="114"/>
      <c r="N28" s="114"/>
      <c r="O28" s="114"/>
      <c r="P28" s="114"/>
      <c r="Q28" s="114"/>
      <c r="R28" s="114"/>
      <c r="S28" s="114"/>
      <c r="T28" s="114"/>
      <c r="U28" s="114"/>
      <c r="V28" s="114"/>
    </row>
    <row r="29" spans="2:22">
      <c r="B29" s="117"/>
      <c r="C29" s="114"/>
      <c r="D29" s="114"/>
      <c r="E29" s="114"/>
      <c r="F29" s="114"/>
      <c r="G29" s="114"/>
      <c r="H29" s="114"/>
      <c r="I29" s="114"/>
      <c r="J29" s="114"/>
      <c r="K29" s="114"/>
      <c r="L29" s="114"/>
      <c r="M29" s="114"/>
      <c r="N29" s="114"/>
      <c r="O29" s="114"/>
      <c r="P29" s="114"/>
      <c r="Q29" s="114"/>
      <c r="R29" s="114"/>
      <c r="S29" s="114"/>
      <c r="T29" s="114"/>
      <c r="U29" s="114"/>
      <c r="V29" s="114"/>
    </row>
    <row r="30" spans="2:22" ht="18.3">
      <c r="B30" s="117"/>
      <c r="C30" s="116" t="s">
        <v>1911</v>
      </c>
      <c r="D30" s="114"/>
      <c r="E30" s="114"/>
      <c r="F30" s="114"/>
      <c r="G30" s="114"/>
      <c r="H30" s="114"/>
      <c r="I30" s="114"/>
      <c r="J30" s="114"/>
      <c r="K30" s="114"/>
      <c r="L30" s="114"/>
      <c r="M30" s="114"/>
      <c r="N30" s="114"/>
      <c r="O30" s="114"/>
      <c r="P30" s="114"/>
      <c r="Q30" s="114"/>
      <c r="R30" s="114"/>
      <c r="S30" s="114"/>
      <c r="T30" s="114"/>
      <c r="U30" s="114"/>
      <c r="V30" s="114"/>
    </row>
    <row r="31" spans="2:22" ht="6.3" customHeight="1">
      <c r="B31" s="117"/>
      <c r="C31" s="121"/>
      <c r="D31" s="114"/>
      <c r="E31" s="114"/>
      <c r="F31" s="114"/>
      <c r="G31" s="114"/>
      <c r="H31" s="114"/>
      <c r="I31" s="114"/>
      <c r="J31" s="114"/>
      <c r="K31" s="114"/>
      <c r="L31" s="114"/>
      <c r="M31" s="114"/>
      <c r="N31" s="114"/>
      <c r="O31" s="114"/>
      <c r="P31" s="114"/>
      <c r="Q31" s="114"/>
      <c r="R31" s="114"/>
      <c r="S31" s="114"/>
      <c r="T31" s="114"/>
      <c r="U31" s="114"/>
      <c r="V31" s="114"/>
    </row>
    <row r="32" spans="2:22">
      <c r="B32" s="117"/>
      <c r="C32" s="114" t="s">
        <v>1912</v>
      </c>
      <c r="D32" s="114"/>
      <c r="E32" s="114"/>
      <c r="F32" s="114"/>
      <c r="G32" s="114"/>
      <c r="H32" s="114"/>
      <c r="I32" s="114"/>
      <c r="J32" s="114"/>
      <c r="K32" s="114"/>
      <c r="L32" s="114"/>
      <c r="M32" s="114"/>
      <c r="N32" s="114"/>
      <c r="O32" s="114"/>
      <c r="P32" s="114"/>
      <c r="Q32" s="114"/>
      <c r="R32" s="114"/>
      <c r="S32" s="114"/>
      <c r="T32" s="114"/>
      <c r="U32" s="114"/>
      <c r="V32" s="114"/>
    </row>
    <row r="33" spans="2:22">
      <c r="B33" s="117"/>
      <c r="C33" s="114"/>
      <c r="D33" s="114"/>
      <c r="E33" s="114"/>
      <c r="F33" s="114"/>
      <c r="G33" s="114"/>
      <c r="H33" s="114"/>
      <c r="I33" s="114"/>
      <c r="J33" s="114"/>
      <c r="K33" s="114"/>
      <c r="L33" s="114"/>
      <c r="M33" s="114"/>
      <c r="N33" s="114"/>
      <c r="O33" s="114"/>
      <c r="P33" s="114"/>
      <c r="Q33" s="114"/>
      <c r="R33" s="114"/>
      <c r="S33" s="114"/>
      <c r="T33" s="114"/>
      <c r="U33" s="114"/>
      <c r="V33" s="114"/>
    </row>
    <row r="34" spans="2:22">
      <c r="B34" s="117"/>
      <c r="C34" s="114"/>
      <c r="D34" s="114"/>
      <c r="E34" s="114"/>
      <c r="F34" s="114"/>
      <c r="G34" s="114"/>
      <c r="H34" s="114"/>
      <c r="I34" s="114"/>
      <c r="J34" s="114"/>
      <c r="K34" s="114"/>
      <c r="L34" s="114"/>
      <c r="M34" s="114"/>
      <c r="N34" s="114"/>
      <c r="O34" s="114"/>
      <c r="P34" s="114"/>
      <c r="Q34" s="114"/>
      <c r="R34" s="114"/>
      <c r="S34" s="114"/>
      <c r="T34" s="114"/>
      <c r="U34" s="114"/>
      <c r="V34" s="114"/>
    </row>
    <row r="35" spans="2:22">
      <c r="B35" s="117"/>
      <c r="C35" s="114"/>
      <c r="D35" s="114"/>
      <c r="E35" s="114"/>
      <c r="F35" s="114"/>
      <c r="G35" s="114"/>
      <c r="H35" s="114"/>
      <c r="I35" s="114"/>
      <c r="J35" s="114"/>
      <c r="K35" s="114"/>
      <c r="L35" s="114"/>
      <c r="M35" s="114"/>
      <c r="N35" s="114"/>
      <c r="O35" s="114"/>
      <c r="P35" s="114"/>
      <c r="Q35" s="114"/>
      <c r="R35" s="114"/>
      <c r="S35" s="114"/>
      <c r="T35" s="114"/>
      <c r="U35" s="114"/>
      <c r="V35" s="114"/>
    </row>
    <row r="36" spans="2:22" ht="18.3">
      <c r="B36" s="117"/>
      <c r="C36" s="116" t="s">
        <v>1929</v>
      </c>
      <c r="D36" s="116"/>
      <c r="E36" s="116"/>
      <c r="F36" s="116"/>
      <c r="G36" s="116"/>
      <c r="H36" s="116"/>
      <c r="I36" s="114"/>
      <c r="J36" s="114"/>
      <c r="K36" s="114"/>
      <c r="L36" s="114"/>
      <c r="M36" s="114"/>
      <c r="N36" s="114"/>
      <c r="O36" s="114"/>
      <c r="P36" s="114"/>
      <c r="Q36" s="114"/>
      <c r="R36" s="114"/>
      <c r="S36" s="114"/>
      <c r="T36" s="114"/>
      <c r="U36" s="114"/>
      <c r="V36" s="114"/>
    </row>
    <row r="37" spans="2:22" ht="5.7" customHeight="1">
      <c r="B37" s="117"/>
      <c r="C37" s="121"/>
      <c r="D37" s="114"/>
      <c r="E37" s="114"/>
      <c r="F37" s="114"/>
      <c r="G37" s="114"/>
      <c r="H37" s="114"/>
      <c r="I37" s="114"/>
      <c r="J37" s="114"/>
      <c r="K37" s="114"/>
      <c r="L37" s="114"/>
      <c r="M37" s="114"/>
      <c r="N37" s="114"/>
      <c r="O37" s="114"/>
      <c r="P37" s="114"/>
      <c r="Q37" s="114"/>
      <c r="R37" s="114"/>
      <c r="S37" s="114"/>
      <c r="T37" s="114"/>
      <c r="U37" s="114"/>
      <c r="V37" s="114"/>
    </row>
    <row r="38" spans="2:22" ht="16.5">
      <c r="B38" s="117"/>
      <c r="C38" s="114" t="s">
        <v>1913</v>
      </c>
      <c r="D38" s="116"/>
      <c r="E38" s="116"/>
      <c r="F38" s="116"/>
      <c r="G38" s="116"/>
      <c r="H38" s="116"/>
      <c r="I38" s="114"/>
      <c r="J38" s="114"/>
      <c r="K38" s="114"/>
      <c r="L38" s="114"/>
      <c r="M38" s="114"/>
      <c r="N38" s="114"/>
      <c r="O38" s="114"/>
      <c r="P38" s="114"/>
      <c r="Q38" s="114"/>
      <c r="R38" s="114"/>
      <c r="S38" s="114"/>
      <c r="T38" s="114"/>
      <c r="U38" s="114"/>
      <c r="V38" s="114"/>
    </row>
    <row r="39" spans="2:22">
      <c r="B39" s="117"/>
      <c r="C39" s="114" t="s">
        <v>1914</v>
      </c>
      <c r="D39" s="114"/>
      <c r="E39" s="114"/>
      <c r="F39" s="114"/>
      <c r="G39" s="114"/>
      <c r="H39" s="114"/>
      <c r="I39" s="114"/>
      <c r="J39" s="114"/>
      <c r="K39" s="114"/>
      <c r="L39" s="114"/>
      <c r="M39" s="114"/>
      <c r="N39" s="114"/>
      <c r="O39" s="114"/>
      <c r="P39" s="114"/>
      <c r="Q39" s="114"/>
      <c r="R39" s="114"/>
      <c r="S39" s="114"/>
      <c r="T39" s="114"/>
      <c r="U39" s="114"/>
      <c r="V39" s="114"/>
    </row>
    <row r="40" spans="2:22">
      <c r="B40" s="117"/>
      <c r="C40" s="114"/>
      <c r="D40" s="114"/>
      <c r="E40" s="114"/>
      <c r="F40" s="114"/>
      <c r="G40" s="114"/>
      <c r="H40" s="114"/>
      <c r="I40" s="114"/>
      <c r="J40" s="114"/>
      <c r="K40" s="114"/>
      <c r="L40" s="114"/>
      <c r="M40" s="114"/>
      <c r="N40" s="114"/>
      <c r="O40" s="114"/>
      <c r="P40" s="114"/>
      <c r="Q40" s="114"/>
      <c r="R40" s="114"/>
      <c r="S40" s="114"/>
      <c r="T40" s="114"/>
      <c r="U40" s="114"/>
      <c r="V40" s="114"/>
    </row>
    <row r="41" spans="2:22">
      <c r="B41" s="117"/>
      <c r="C41" s="114"/>
      <c r="D41" s="114"/>
      <c r="E41" s="114"/>
      <c r="F41" s="114"/>
      <c r="G41" s="114"/>
      <c r="H41" s="114"/>
      <c r="I41" s="114"/>
      <c r="J41" s="114"/>
      <c r="K41" s="114"/>
      <c r="L41" s="114"/>
      <c r="M41" s="114"/>
      <c r="N41" s="114"/>
      <c r="O41" s="114"/>
      <c r="P41" s="114"/>
      <c r="Q41" s="114"/>
      <c r="R41" s="114"/>
      <c r="S41" s="114"/>
      <c r="T41" s="114"/>
      <c r="U41" s="114"/>
      <c r="V41" s="114"/>
    </row>
    <row r="42" spans="2:22">
      <c r="B42" s="117"/>
      <c r="C42" s="114"/>
      <c r="D42" s="114"/>
      <c r="E42" s="114"/>
      <c r="F42" s="114"/>
      <c r="G42" s="114"/>
      <c r="H42" s="114"/>
      <c r="I42" s="114"/>
      <c r="J42" s="114"/>
      <c r="K42" s="114"/>
      <c r="L42" s="114"/>
      <c r="M42" s="114"/>
      <c r="N42" s="114"/>
      <c r="O42" s="114"/>
      <c r="P42" s="114"/>
      <c r="Q42" s="114"/>
      <c r="R42" s="114"/>
      <c r="S42" s="114"/>
      <c r="T42" s="114"/>
      <c r="U42" s="114"/>
      <c r="V42" s="114"/>
    </row>
    <row r="43" spans="2:22">
      <c r="B43" s="117"/>
      <c r="C43" s="114"/>
      <c r="D43" s="114"/>
      <c r="E43" s="114"/>
      <c r="F43" s="114"/>
      <c r="G43" s="114"/>
      <c r="H43" s="114"/>
      <c r="I43" s="114"/>
      <c r="J43" s="114"/>
      <c r="K43" s="114"/>
      <c r="L43" s="114"/>
      <c r="M43" s="114"/>
      <c r="N43" s="114"/>
      <c r="O43" s="114"/>
      <c r="P43" s="114"/>
      <c r="Q43" s="114"/>
      <c r="R43" s="114"/>
      <c r="S43" s="114"/>
      <c r="T43" s="114"/>
      <c r="U43" s="114"/>
      <c r="V43" s="114"/>
    </row>
    <row r="44" spans="2:22">
      <c r="B44" s="117"/>
      <c r="C44" s="114"/>
      <c r="D44" s="114"/>
      <c r="E44" s="114"/>
      <c r="F44" s="114"/>
      <c r="G44" s="114"/>
      <c r="H44" s="114"/>
      <c r="I44" s="114"/>
      <c r="J44" s="114"/>
      <c r="K44" s="114"/>
      <c r="L44" s="114"/>
      <c r="M44" s="114"/>
      <c r="N44" s="114"/>
      <c r="O44" s="114"/>
      <c r="P44" s="114"/>
      <c r="Q44" s="114"/>
      <c r="R44" s="114"/>
      <c r="S44" s="114"/>
      <c r="T44" s="114"/>
      <c r="U44" s="114"/>
      <c r="V44" s="114"/>
    </row>
    <row r="45" spans="2:22">
      <c r="B45" s="117"/>
      <c r="C45" s="114"/>
      <c r="D45" s="114"/>
      <c r="E45" s="114"/>
      <c r="F45" s="114"/>
      <c r="G45" s="114"/>
      <c r="H45" s="114"/>
      <c r="I45" s="114"/>
      <c r="J45" s="114"/>
      <c r="K45" s="114"/>
      <c r="L45" s="114"/>
      <c r="M45" s="114"/>
      <c r="N45" s="114"/>
      <c r="O45" s="114"/>
      <c r="P45" s="114"/>
      <c r="Q45" s="114"/>
      <c r="R45" s="114"/>
      <c r="S45" s="114"/>
      <c r="T45" s="114"/>
      <c r="U45" s="114"/>
      <c r="V45" s="114"/>
    </row>
    <row r="46" spans="2:22">
      <c r="B46" s="117"/>
      <c r="C46" s="114"/>
      <c r="D46" s="114"/>
      <c r="E46" s="114"/>
      <c r="F46" s="114"/>
      <c r="G46" s="114"/>
      <c r="H46" s="114"/>
      <c r="I46" s="114"/>
      <c r="J46" s="114"/>
      <c r="K46" s="114"/>
      <c r="L46" s="114"/>
      <c r="M46" s="114"/>
      <c r="N46" s="114"/>
      <c r="O46" s="114"/>
      <c r="P46" s="114"/>
      <c r="Q46" s="114"/>
      <c r="R46" s="114"/>
      <c r="S46" s="114"/>
      <c r="T46" s="114"/>
      <c r="U46" s="114"/>
      <c r="V46" s="114"/>
    </row>
    <row r="47" spans="2:22">
      <c r="B47" s="117"/>
      <c r="C47" s="114"/>
      <c r="D47" s="114"/>
      <c r="E47" s="114"/>
      <c r="F47" s="114"/>
      <c r="G47" s="114"/>
      <c r="H47" s="114"/>
      <c r="I47" s="114"/>
      <c r="J47" s="114"/>
      <c r="K47" s="114"/>
      <c r="L47" s="114"/>
      <c r="M47" s="114"/>
      <c r="N47" s="114"/>
      <c r="O47" s="114"/>
      <c r="P47" s="114"/>
      <c r="Q47" s="114"/>
      <c r="R47" s="114"/>
      <c r="S47" s="114"/>
      <c r="T47" s="114"/>
      <c r="U47" s="114"/>
      <c r="V47" s="114"/>
    </row>
    <row r="48" spans="2:22" ht="8.4" customHeight="1"/>
    <row r="49" spans="2:22">
      <c r="B49" s="117"/>
      <c r="C49" s="114"/>
      <c r="D49" s="114"/>
      <c r="E49" s="114"/>
      <c r="F49" s="114"/>
      <c r="G49" s="114"/>
      <c r="H49" s="114"/>
      <c r="I49" s="114"/>
      <c r="J49" s="114"/>
      <c r="K49" s="114"/>
      <c r="L49" s="114"/>
      <c r="M49" s="114"/>
      <c r="N49" s="114"/>
      <c r="O49" s="114"/>
      <c r="P49" s="114"/>
      <c r="Q49" s="114"/>
      <c r="R49" s="114"/>
      <c r="S49" s="114"/>
      <c r="T49" s="114"/>
      <c r="U49" s="114"/>
      <c r="V49" s="114"/>
    </row>
    <row r="50" spans="2:22">
      <c r="B50" s="117"/>
      <c r="C50" s="114"/>
      <c r="D50" s="114"/>
      <c r="E50" s="114"/>
      <c r="F50" s="114"/>
      <c r="G50" s="114"/>
      <c r="H50" s="114"/>
      <c r="I50" s="114"/>
      <c r="J50" s="114"/>
      <c r="K50" s="114"/>
      <c r="L50" s="114"/>
      <c r="M50" s="114"/>
      <c r="N50" s="114"/>
      <c r="O50" s="114"/>
      <c r="P50" s="114"/>
      <c r="Q50" s="114"/>
      <c r="R50" s="114"/>
      <c r="S50" s="114"/>
      <c r="T50" s="114"/>
      <c r="U50" s="114"/>
      <c r="V50" s="114"/>
    </row>
    <row r="51" spans="2:22">
      <c r="B51" s="117"/>
      <c r="C51" s="114"/>
      <c r="D51" s="114"/>
      <c r="E51" s="114"/>
      <c r="F51" s="114"/>
      <c r="G51" s="114"/>
      <c r="H51" s="114"/>
      <c r="I51" s="114"/>
      <c r="J51" s="114"/>
      <c r="K51" s="114"/>
      <c r="L51" s="114"/>
      <c r="M51" s="114"/>
      <c r="N51" s="114"/>
      <c r="O51" s="114"/>
      <c r="P51" s="114"/>
      <c r="Q51" s="114"/>
      <c r="R51" s="114"/>
      <c r="S51" s="114"/>
      <c r="T51" s="114"/>
      <c r="U51" s="114"/>
      <c r="V51" s="114"/>
    </row>
    <row r="52" spans="2:22">
      <c r="B52" s="117"/>
      <c r="C52" s="114"/>
      <c r="D52" s="114"/>
      <c r="E52" s="114"/>
      <c r="F52" s="114"/>
      <c r="G52" s="114"/>
      <c r="H52" s="114"/>
      <c r="I52" s="114"/>
      <c r="J52" s="114"/>
      <c r="K52" s="114"/>
      <c r="L52" s="114"/>
      <c r="M52" s="114"/>
      <c r="N52" s="114"/>
      <c r="O52" s="114"/>
      <c r="P52" s="114"/>
      <c r="Q52" s="114"/>
      <c r="R52" s="114"/>
      <c r="S52" s="114"/>
      <c r="T52" s="114"/>
      <c r="U52" s="114"/>
      <c r="V52" s="114"/>
    </row>
    <row r="53" spans="2:22">
      <c r="B53" s="117"/>
      <c r="C53" s="114"/>
      <c r="D53" s="114"/>
      <c r="E53" s="114"/>
      <c r="F53" s="114"/>
      <c r="G53" s="114"/>
      <c r="H53" s="114"/>
      <c r="I53" s="114"/>
      <c r="J53" s="114"/>
      <c r="K53" s="114"/>
      <c r="L53" s="114"/>
      <c r="M53" s="114"/>
      <c r="N53" s="114"/>
      <c r="O53" s="114"/>
      <c r="P53" s="114"/>
      <c r="Q53" s="114"/>
      <c r="R53" s="114"/>
      <c r="S53" s="114"/>
      <c r="T53" s="114"/>
      <c r="U53" s="114"/>
      <c r="V53" s="114"/>
    </row>
    <row r="54" spans="2:22">
      <c r="B54" s="117"/>
      <c r="C54" s="114"/>
      <c r="D54" s="114"/>
      <c r="E54" s="114"/>
      <c r="F54" s="114"/>
      <c r="G54" s="114"/>
      <c r="H54" s="114"/>
      <c r="I54" s="114"/>
      <c r="J54" s="114"/>
      <c r="K54" s="114"/>
      <c r="L54" s="114"/>
      <c r="M54" s="114"/>
      <c r="N54" s="114"/>
      <c r="O54" s="114"/>
      <c r="P54" s="114"/>
      <c r="Q54" s="114"/>
      <c r="R54" s="114"/>
      <c r="S54" s="114"/>
      <c r="T54" s="114"/>
      <c r="U54" s="114"/>
      <c r="V54" s="114"/>
    </row>
    <row r="55" spans="2:22" ht="18.3">
      <c r="B55" s="117"/>
      <c r="C55" s="116" t="s">
        <v>1930</v>
      </c>
      <c r="D55" s="114"/>
      <c r="E55" s="114"/>
      <c r="F55" s="114"/>
      <c r="G55" s="114"/>
      <c r="H55" s="114"/>
      <c r="I55" s="114"/>
      <c r="J55" s="114"/>
      <c r="K55" s="114"/>
      <c r="L55" s="114"/>
      <c r="M55" s="114"/>
      <c r="N55" s="114"/>
      <c r="O55" s="114"/>
      <c r="P55" s="114"/>
      <c r="Q55" s="114"/>
      <c r="R55" s="114"/>
      <c r="S55" s="114"/>
      <c r="T55" s="114"/>
      <c r="U55" s="114"/>
      <c r="V55" s="114"/>
    </row>
    <row r="56" spans="2:22" ht="6.3" customHeight="1">
      <c r="B56" s="117"/>
      <c r="C56" s="114"/>
      <c r="D56" s="114"/>
      <c r="E56" s="114"/>
      <c r="F56" s="114"/>
      <c r="G56" s="114"/>
      <c r="H56" s="114"/>
      <c r="I56" s="114"/>
      <c r="J56" s="114"/>
      <c r="K56" s="114"/>
      <c r="L56" s="114"/>
      <c r="M56" s="114"/>
      <c r="N56" s="114"/>
      <c r="O56" s="114"/>
      <c r="P56" s="114"/>
      <c r="Q56" s="114"/>
      <c r="R56" s="114"/>
      <c r="S56" s="114"/>
      <c r="T56" s="114"/>
      <c r="U56" s="114"/>
      <c r="V56" s="114"/>
    </row>
    <row r="57" spans="2:22">
      <c r="B57" s="117"/>
      <c r="C57" s="114" t="s">
        <v>1913</v>
      </c>
      <c r="D57" s="114"/>
      <c r="E57" s="114"/>
      <c r="F57" s="114"/>
      <c r="G57" s="114"/>
      <c r="H57" s="114"/>
      <c r="I57" s="114"/>
      <c r="J57" s="114"/>
      <c r="K57" s="114"/>
      <c r="L57" s="114"/>
      <c r="M57" s="114"/>
      <c r="N57" s="114"/>
      <c r="O57" s="114"/>
      <c r="P57" s="114"/>
      <c r="Q57" s="114"/>
      <c r="R57" s="114"/>
      <c r="S57" s="114"/>
      <c r="T57" s="114"/>
      <c r="U57" s="114"/>
      <c r="V57" s="114"/>
    </row>
    <row r="58" spans="2:22">
      <c r="B58" s="117"/>
      <c r="C58" s="114" t="s">
        <v>1914</v>
      </c>
      <c r="D58" s="114"/>
      <c r="E58" s="114"/>
      <c r="F58" s="114"/>
      <c r="G58" s="114"/>
      <c r="H58" s="114"/>
      <c r="I58" s="114"/>
      <c r="J58" s="114"/>
      <c r="K58" s="114"/>
      <c r="L58" s="114"/>
      <c r="M58" s="114"/>
      <c r="N58" s="114"/>
      <c r="O58" s="114"/>
      <c r="P58" s="114"/>
      <c r="Q58" s="114"/>
      <c r="R58" s="114"/>
      <c r="S58" s="114"/>
      <c r="T58" s="114"/>
      <c r="U58" s="114"/>
      <c r="V58" s="114"/>
    </row>
    <row r="59" spans="2:22">
      <c r="B59" s="117"/>
      <c r="C59" s="114"/>
      <c r="D59" s="114"/>
      <c r="E59" s="114"/>
      <c r="F59" s="114"/>
      <c r="G59" s="114"/>
      <c r="H59" s="114"/>
      <c r="I59" s="114"/>
      <c r="J59" s="114"/>
      <c r="K59" s="114"/>
      <c r="L59" s="114"/>
      <c r="M59" s="114"/>
      <c r="N59" s="114"/>
      <c r="O59" s="114"/>
      <c r="P59" s="114"/>
      <c r="Q59" s="114"/>
      <c r="R59" s="114"/>
      <c r="S59" s="114"/>
      <c r="T59" s="114"/>
      <c r="U59" s="114"/>
      <c r="V59" s="114"/>
    </row>
    <row r="60" spans="2:22">
      <c r="B60" s="117"/>
      <c r="C60" s="114"/>
      <c r="D60" s="114"/>
      <c r="E60" s="114"/>
      <c r="F60" s="114"/>
      <c r="G60" s="114"/>
      <c r="H60" s="114"/>
      <c r="I60" s="114"/>
      <c r="J60" s="114"/>
      <c r="K60" s="114"/>
      <c r="L60" s="114"/>
      <c r="M60" s="114"/>
      <c r="N60" s="114"/>
      <c r="O60" s="114"/>
      <c r="P60" s="114"/>
      <c r="Q60" s="114"/>
      <c r="R60" s="114"/>
      <c r="S60" s="114"/>
      <c r="T60" s="114"/>
      <c r="U60" s="114"/>
      <c r="V60" s="114"/>
    </row>
    <row r="61" spans="2:22">
      <c r="B61" s="117"/>
      <c r="C61" s="114"/>
      <c r="D61" s="114"/>
      <c r="E61" s="114"/>
      <c r="F61" s="114"/>
      <c r="G61" s="114"/>
      <c r="H61" s="114"/>
      <c r="I61" s="114"/>
      <c r="J61" s="114"/>
      <c r="K61" s="114"/>
      <c r="L61" s="114"/>
      <c r="M61" s="114"/>
      <c r="N61" s="114"/>
      <c r="O61" s="114"/>
      <c r="P61" s="114"/>
      <c r="Q61" s="114"/>
      <c r="R61" s="114"/>
      <c r="S61" s="114"/>
      <c r="T61" s="114"/>
      <c r="U61" s="114"/>
      <c r="V61" s="114"/>
    </row>
    <row r="62" spans="2:22">
      <c r="B62" s="117"/>
      <c r="C62" s="114"/>
      <c r="D62" s="114"/>
      <c r="E62" s="114"/>
      <c r="F62" s="114"/>
      <c r="G62" s="114"/>
      <c r="H62" s="114"/>
      <c r="I62" s="114"/>
      <c r="J62" s="114"/>
      <c r="K62" s="114"/>
      <c r="L62" s="114"/>
      <c r="M62" s="114"/>
      <c r="N62" s="114"/>
      <c r="O62" s="114"/>
      <c r="P62" s="114"/>
      <c r="Q62" s="114"/>
      <c r="R62" s="114"/>
      <c r="S62" s="114"/>
      <c r="T62" s="114"/>
      <c r="U62" s="114"/>
      <c r="V62" s="114"/>
    </row>
    <row r="63" spans="2:22">
      <c r="B63" s="117"/>
      <c r="C63" s="114"/>
      <c r="D63" s="114"/>
      <c r="E63" s="114"/>
      <c r="F63" s="114"/>
      <c r="G63" s="114"/>
      <c r="H63" s="114"/>
      <c r="I63" s="114"/>
      <c r="J63" s="114"/>
      <c r="K63" s="114"/>
      <c r="L63" s="114"/>
      <c r="M63" s="114"/>
      <c r="N63" s="114"/>
      <c r="O63" s="114"/>
      <c r="P63" s="114"/>
      <c r="Q63" s="114"/>
      <c r="R63" s="114"/>
      <c r="S63" s="114"/>
      <c r="T63" s="114"/>
      <c r="U63" s="114"/>
      <c r="V63" s="114"/>
    </row>
    <row r="64" spans="2:22">
      <c r="B64" s="117"/>
      <c r="C64" s="114"/>
      <c r="D64" s="114"/>
      <c r="E64" s="114"/>
      <c r="F64" s="114"/>
      <c r="G64" s="114"/>
      <c r="H64" s="114"/>
      <c r="I64" s="114"/>
      <c r="J64" s="114"/>
      <c r="K64" s="114"/>
      <c r="L64" s="114"/>
      <c r="M64" s="114"/>
      <c r="N64" s="114"/>
      <c r="O64" s="114"/>
      <c r="P64" s="114"/>
      <c r="Q64" s="114"/>
      <c r="R64" s="114"/>
      <c r="S64" s="114"/>
      <c r="T64" s="114"/>
      <c r="U64" s="114"/>
      <c r="V64" s="114"/>
    </row>
    <row r="65" spans="2:22">
      <c r="B65" s="117"/>
      <c r="C65" s="114"/>
      <c r="D65" s="114"/>
      <c r="E65" s="114"/>
      <c r="F65" s="114"/>
      <c r="G65" s="114"/>
      <c r="H65" s="114"/>
      <c r="I65" s="114"/>
      <c r="J65" s="114"/>
      <c r="K65" s="114"/>
      <c r="L65" s="114"/>
      <c r="M65" s="114"/>
      <c r="N65" s="114"/>
      <c r="O65" s="114"/>
      <c r="P65" s="114"/>
      <c r="Q65" s="114"/>
      <c r="R65" s="114"/>
      <c r="S65" s="114"/>
      <c r="T65" s="114"/>
      <c r="U65" s="114"/>
      <c r="V65" s="114"/>
    </row>
    <row r="68" spans="2:22" ht="26.1" customHeight="1">
      <c r="B68" s="122" t="s">
        <v>1915</v>
      </c>
      <c r="C68" s="123"/>
      <c r="D68" s="114"/>
      <c r="E68" s="114"/>
      <c r="F68" s="114"/>
      <c r="G68" s="114"/>
      <c r="H68" s="114"/>
      <c r="I68" s="114"/>
      <c r="J68" s="114"/>
      <c r="K68" s="114"/>
      <c r="L68" s="114"/>
      <c r="M68" s="114"/>
      <c r="N68" s="114"/>
      <c r="O68" s="114"/>
      <c r="P68" s="114"/>
      <c r="Q68" s="114"/>
      <c r="R68" s="114"/>
      <c r="S68" s="114"/>
      <c r="T68" s="114"/>
      <c r="U68" s="114"/>
      <c r="V68" s="114"/>
    </row>
    <row r="69" spans="2:22" s="126" customFormat="1" ht="18.600000000000001" customHeight="1">
      <c r="B69" s="124" t="s">
        <v>1922</v>
      </c>
      <c r="C69" s="125"/>
      <c r="D69" s="125"/>
      <c r="E69" s="125"/>
      <c r="F69" s="125"/>
      <c r="G69" s="125"/>
      <c r="H69" s="125"/>
      <c r="I69" s="125"/>
      <c r="J69" s="125"/>
      <c r="K69" s="125"/>
      <c r="L69" s="125"/>
      <c r="M69" s="125"/>
      <c r="N69" s="125"/>
      <c r="O69" s="125"/>
      <c r="P69" s="125"/>
      <c r="Q69" s="125"/>
      <c r="R69" s="125"/>
      <c r="S69" s="125"/>
      <c r="T69" s="125"/>
      <c r="U69" s="125"/>
      <c r="V69" s="125"/>
    </row>
    <row r="70" spans="2:22" s="126" customFormat="1" ht="79.5" customHeight="1">
      <c r="B70" s="127" t="s">
        <v>1916</v>
      </c>
      <c r="C70" s="125"/>
      <c r="D70" s="125"/>
      <c r="E70" s="125"/>
      <c r="F70" s="125"/>
      <c r="G70" s="125"/>
      <c r="H70" s="125"/>
      <c r="I70" s="125"/>
      <c r="J70" s="125"/>
      <c r="K70" s="125"/>
      <c r="L70" s="125"/>
      <c r="M70" s="125"/>
      <c r="N70" s="125"/>
      <c r="O70" s="125"/>
      <c r="P70" s="125"/>
      <c r="Q70" s="125"/>
      <c r="R70" s="125"/>
      <c r="S70" s="125"/>
      <c r="T70" s="125"/>
      <c r="U70" s="125"/>
      <c r="V70" s="125"/>
    </row>
    <row r="71" spans="2:22" ht="18.899999999999999" customHeight="1"/>
    <row r="72" spans="2:22" ht="9" customHeight="1">
      <c r="B72" s="128"/>
      <c r="C72" s="114"/>
      <c r="D72" s="114"/>
      <c r="E72" s="114"/>
      <c r="F72" s="114"/>
      <c r="G72" s="114"/>
      <c r="H72" s="114"/>
      <c r="I72" s="114"/>
      <c r="J72" s="114"/>
      <c r="K72" s="114"/>
      <c r="L72" s="114"/>
      <c r="M72" s="114"/>
      <c r="N72" s="114"/>
      <c r="O72" s="114"/>
      <c r="P72" s="114"/>
      <c r="Q72" s="114"/>
      <c r="R72" s="114"/>
      <c r="S72" s="114"/>
      <c r="T72" s="114"/>
      <c r="U72" s="114"/>
      <c r="V72" s="114"/>
    </row>
    <row r="73" spans="2:22" ht="18.600000000000001" customHeight="1">
      <c r="B73" s="128"/>
      <c r="C73" s="129" t="s">
        <v>1917</v>
      </c>
      <c r="D73" s="114"/>
      <c r="E73" s="114"/>
      <c r="F73" s="114"/>
      <c r="G73" s="114"/>
      <c r="H73" s="114"/>
      <c r="I73" s="114"/>
      <c r="J73" s="130"/>
      <c r="K73" s="130"/>
      <c r="L73" s="131" t="s">
        <v>1918</v>
      </c>
      <c r="M73" s="114"/>
      <c r="N73" s="114"/>
      <c r="O73" s="114"/>
      <c r="P73" s="114"/>
      <c r="Q73" s="114"/>
      <c r="R73" s="114"/>
      <c r="S73" s="114"/>
      <c r="T73" s="114"/>
      <c r="U73" s="114"/>
      <c r="V73" s="114"/>
    </row>
    <row r="74" spans="2:22" ht="14.7" customHeight="1">
      <c r="B74" s="128"/>
      <c r="C74" s="132" t="s">
        <v>1919</v>
      </c>
      <c r="D74" s="114"/>
      <c r="E74" s="114"/>
      <c r="F74" s="114"/>
      <c r="G74" s="114"/>
      <c r="H74" s="114"/>
      <c r="I74" s="114"/>
      <c r="J74" s="114"/>
      <c r="K74" s="114"/>
      <c r="L74" s="133" t="s">
        <v>1920</v>
      </c>
      <c r="M74" s="114"/>
      <c r="N74" s="114"/>
      <c r="O74" s="114"/>
      <c r="P74" s="114"/>
      <c r="Q74" s="114"/>
      <c r="R74" s="114"/>
      <c r="S74" s="114"/>
      <c r="T74" s="114"/>
      <c r="U74" s="114"/>
      <c r="V74" s="114"/>
    </row>
    <row r="75" spans="2:22" ht="19.8" customHeight="1">
      <c r="B75" s="128"/>
      <c r="C75" s="132" t="s">
        <v>1921</v>
      </c>
      <c r="D75" s="114"/>
      <c r="E75" s="114"/>
      <c r="F75" s="114"/>
      <c r="G75" s="114"/>
      <c r="H75" s="114"/>
      <c r="I75" s="114"/>
      <c r="J75" s="114"/>
      <c r="K75" s="114"/>
      <c r="L75" s="133"/>
      <c r="M75" s="114"/>
      <c r="N75" s="114"/>
      <c r="O75" s="114"/>
      <c r="P75" s="114"/>
      <c r="Q75" s="114"/>
      <c r="R75" s="114"/>
      <c r="S75" s="114"/>
      <c r="T75" s="114"/>
      <c r="U75" s="114"/>
      <c r="V75" s="114"/>
    </row>
    <row r="76" spans="2:22" ht="25.8" customHeight="1">
      <c r="B76" s="128"/>
      <c r="C76" s="114"/>
      <c r="D76" s="114"/>
      <c r="E76" s="114"/>
      <c r="F76" s="114"/>
      <c r="G76" s="114"/>
      <c r="H76" s="114"/>
      <c r="I76" s="114"/>
      <c r="J76" s="114"/>
      <c r="K76" s="114"/>
      <c r="L76" s="130"/>
      <c r="M76" s="114"/>
      <c r="N76" s="114"/>
      <c r="O76" s="114"/>
      <c r="P76" s="114"/>
      <c r="Q76" s="114"/>
      <c r="R76" s="114"/>
      <c r="S76" s="114"/>
      <c r="T76" s="114"/>
      <c r="U76" s="114"/>
      <c r="V76" s="114"/>
    </row>
    <row r="77" spans="2:22" ht="28.5" customHeight="1">
      <c r="B77" s="128"/>
      <c r="C77" s="114"/>
      <c r="D77" s="114"/>
      <c r="E77" s="114"/>
      <c r="F77" s="114"/>
      <c r="G77" s="114"/>
      <c r="H77" s="114"/>
      <c r="I77" s="114"/>
      <c r="J77" s="114"/>
      <c r="K77" s="114"/>
      <c r="L77" s="130"/>
      <c r="M77" s="114"/>
      <c r="N77" s="114"/>
      <c r="O77" s="114"/>
      <c r="P77" s="114"/>
      <c r="Q77" s="114"/>
      <c r="R77" s="114"/>
      <c r="S77" s="114"/>
      <c r="T77" s="114"/>
      <c r="U77" s="114"/>
      <c r="V77" s="114"/>
    </row>
    <row r="78" spans="2:22" ht="15.6" customHeight="1">
      <c r="B78" s="128"/>
      <c r="C78" s="114"/>
      <c r="D78" s="114"/>
      <c r="E78" s="114"/>
      <c r="F78" s="114"/>
      <c r="G78" s="114"/>
      <c r="H78" s="114"/>
      <c r="I78" s="114"/>
      <c r="J78" s="114"/>
      <c r="K78" s="114"/>
      <c r="L78" s="130"/>
      <c r="M78" s="114"/>
      <c r="N78" s="114"/>
      <c r="O78" s="114"/>
      <c r="P78" s="114"/>
      <c r="Q78" s="114"/>
      <c r="R78" s="114"/>
      <c r="S78" s="114"/>
      <c r="T78" s="114"/>
      <c r="U78" s="114"/>
      <c r="V78" s="114"/>
    </row>
    <row r="79" spans="2:22" ht="19.8" customHeight="1">
      <c r="B79" s="128"/>
      <c r="C79" s="114"/>
      <c r="D79" s="114"/>
      <c r="E79" s="114"/>
      <c r="F79" s="114"/>
      <c r="G79" s="114"/>
      <c r="H79" s="114"/>
      <c r="I79" s="114"/>
      <c r="J79" s="114"/>
      <c r="K79" s="114"/>
      <c r="L79" s="130"/>
      <c r="M79" s="114"/>
      <c r="N79" s="114"/>
      <c r="O79" s="114"/>
      <c r="P79" s="114"/>
      <c r="Q79" s="114"/>
      <c r="R79" s="114"/>
      <c r="S79" s="114"/>
      <c r="T79" s="114"/>
      <c r="U79" s="114"/>
      <c r="V79" s="114"/>
    </row>
    <row r="80" spans="2:22" ht="27" customHeight="1">
      <c r="B80" s="128"/>
      <c r="C80" s="114"/>
      <c r="D80" s="114"/>
      <c r="E80" s="114"/>
      <c r="F80" s="114"/>
      <c r="G80" s="114"/>
      <c r="H80" s="114"/>
      <c r="I80" s="114"/>
      <c r="J80" s="114"/>
      <c r="K80" s="114"/>
      <c r="L80" s="130"/>
      <c r="M80" s="114"/>
      <c r="N80" s="114"/>
      <c r="O80" s="114"/>
      <c r="P80" s="114"/>
      <c r="Q80" s="114"/>
      <c r="R80" s="114"/>
      <c r="S80" s="114"/>
      <c r="T80" s="114"/>
      <c r="U80" s="114"/>
      <c r="V80" s="114"/>
    </row>
    <row r="81" spans="2:22" ht="86.4" customHeight="1">
      <c r="B81" s="134"/>
      <c r="C81" s="114"/>
      <c r="D81" s="114"/>
      <c r="E81" s="114"/>
      <c r="F81" s="114"/>
      <c r="G81" s="114"/>
      <c r="H81" s="114"/>
      <c r="I81" s="114"/>
      <c r="J81" s="114"/>
      <c r="K81" s="114"/>
      <c r="L81" s="130"/>
      <c r="M81" s="114"/>
      <c r="N81" s="114"/>
      <c r="O81" s="114"/>
      <c r="P81" s="114"/>
      <c r="Q81" s="114"/>
      <c r="R81" s="114"/>
      <c r="S81" s="114"/>
      <c r="T81" s="114"/>
      <c r="U81" s="114"/>
      <c r="V81" s="114"/>
    </row>
  </sheetData>
  <sheetProtection sheet="1" objects="1" scenarios="1"/>
  <mergeCells count="1">
    <mergeCell ref="B5:B6"/>
  </mergeCells>
  <phoneticPr fontId="3"/>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K23"/>
  <sheetViews>
    <sheetView showGridLines="0" zoomScale="85" zoomScaleNormal="85" workbookViewId="0">
      <selection activeCell="E16" sqref="E16"/>
    </sheetView>
  </sheetViews>
  <sheetFormatPr defaultColWidth="8.89453125" defaultRowHeight="12.9"/>
  <cols>
    <col min="1" max="1" width="17.68359375" style="90" customWidth="1"/>
    <col min="2" max="2" width="18.89453125" style="90" customWidth="1"/>
    <col min="3" max="3" width="18.7890625" style="90" customWidth="1"/>
    <col min="4" max="5" width="23.89453125" style="90" customWidth="1"/>
    <col min="6" max="6" width="6.68359375" style="90" customWidth="1"/>
    <col min="7" max="7" width="13.89453125" style="90" customWidth="1"/>
    <col min="8" max="8" width="16.68359375" style="90" customWidth="1"/>
    <col min="9" max="9" width="1.41796875" style="90" customWidth="1"/>
    <col min="10" max="10" width="19.89453125" style="90" customWidth="1"/>
    <col min="11" max="11" width="20.1015625" customWidth="1"/>
    <col min="12" max="16384" width="8.89453125" style="90"/>
  </cols>
  <sheetData>
    <row r="1" spans="1:11" ht="20.7">
      <c r="A1" s="199" t="s">
        <v>1934</v>
      </c>
      <c r="B1" s="199"/>
      <c r="C1" s="199"/>
      <c r="D1" s="199"/>
      <c r="E1" s="199"/>
      <c r="F1" s="199"/>
      <c r="G1" s="199"/>
      <c r="H1" s="199"/>
      <c r="I1" s="199"/>
      <c r="J1" s="199"/>
      <c r="K1" s="199"/>
    </row>
    <row r="2" spans="1:11" ht="21.6" customHeight="1">
      <c r="A2" s="17" t="s">
        <v>1867</v>
      </c>
    </row>
    <row r="3" spans="1:11" ht="19.5" customHeight="1">
      <c r="A3" s="91" t="s">
        <v>1868</v>
      </c>
      <c r="B3" s="20" t="s">
        <v>1498</v>
      </c>
      <c r="C3" s="92"/>
      <c r="E3" s="200" t="s">
        <v>1856</v>
      </c>
      <c r="F3" s="15"/>
      <c r="G3" s="18" t="s">
        <v>1587</v>
      </c>
      <c r="H3" s="18" t="s">
        <v>1888</v>
      </c>
    </row>
    <row r="4" spans="1:11" ht="19.5" customHeight="1">
      <c r="A4" s="93" t="s">
        <v>1152</v>
      </c>
      <c r="B4" s="201" t="s">
        <v>1901</v>
      </c>
      <c r="C4" s="202"/>
      <c r="D4" s="94"/>
      <c r="E4" s="200"/>
      <c r="F4" s="16" t="s">
        <v>1852</v>
      </c>
      <c r="G4" s="151" t="s">
        <v>1896</v>
      </c>
      <c r="H4" s="151" t="s">
        <v>1896</v>
      </c>
    </row>
    <row r="5" spans="1:11" ht="19.5" customHeight="1" thickBot="1">
      <c r="A5" s="91" t="s">
        <v>1886</v>
      </c>
      <c r="B5" s="95">
        <v>2023</v>
      </c>
      <c r="C5" s="13"/>
      <c r="J5" s="96"/>
    </row>
    <row r="6" spans="1:11" ht="19.5" customHeight="1">
      <c r="A6" s="91" t="s">
        <v>1869</v>
      </c>
      <c r="B6" s="97" t="s">
        <v>1836</v>
      </c>
      <c r="C6" s="92"/>
      <c r="J6" s="203" t="s">
        <v>1884</v>
      </c>
      <c r="K6" s="206" t="s">
        <v>1885</v>
      </c>
    </row>
    <row r="7" spans="1:11" ht="13.2" customHeight="1">
      <c r="A7" s="98"/>
      <c r="B7" s="99"/>
      <c r="J7" s="204"/>
      <c r="K7" s="207"/>
    </row>
    <row r="8" spans="1:11" ht="39.6" customHeight="1" thickBot="1">
      <c r="A8" s="209" t="s">
        <v>1586</v>
      </c>
      <c r="B8" s="210"/>
      <c r="C8" s="100" t="s">
        <v>1878</v>
      </c>
      <c r="D8" s="209" t="s">
        <v>1588</v>
      </c>
      <c r="E8" s="211"/>
      <c r="F8" s="211"/>
      <c r="G8" s="210"/>
      <c r="H8" s="100" t="s">
        <v>1589</v>
      </c>
      <c r="J8" s="205"/>
      <c r="K8" s="208"/>
    </row>
    <row r="9" spans="1:11" ht="45" customHeight="1">
      <c r="A9" s="212" t="s">
        <v>1590</v>
      </c>
      <c r="B9" s="213"/>
      <c r="C9" s="101" t="s">
        <v>1837</v>
      </c>
      <c r="D9" s="214" t="s">
        <v>601</v>
      </c>
      <c r="E9" s="215"/>
      <c r="F9" s="215"/>
      <c r="G9" s="216"/>
      <c r="H9" s="102"/>
      <c r="J9" s="104" t="s">
        <v>965</v>
      </c>
      <c r="K9" s="19" t="s">
        <v>1898</v>
      </c>
    </row>
    <row r="10" spans="1:11" ht="45" customHeight="1">
      <c r="A10" s="212" t="s">
        <v>1903</v>
      </c>
      <c r="B10" s="213"/>
      <c r="C10" s="101" t="s">
        <v>1837</v>
      </c>
      <c r="D10" s="214" t="s">
        <v>1840</v>
      </c>
      <c r="E10" s="215"/>
      <c r="F10" s="215"/>
      <c r="G10" s="216"/>
      <c r="H10" s="102"/>
      <c r="J10" s="85" t="s">
        <v>966</v>
      </c>
      <c r="K10" s="19" t="s">
        <v>1887</v>
      </c>
    </row>
    <row r="11" spans="1:11" ht="45" customHeight="1">
      <c r="A11" s="212" t="s">
        <v>1835</v>
      </c>
      <c r="B11" s="213"/>
      <c r="C11" s="101" t="s">
        <v>1837</v>
      </c>
      <c r="D11" s="214" t="s">
        <v>1841</v>
      </c>
      <c r="E11" s="215"/>
      <c r="F11" s="215"/>
      <c r="G11" s="216"/>
      <c r="H11" s="102"/>
      <c r="J11" s="85" t="s">
        <v>967</v>
      </c>
      <c r="K11" s="19" t="s">
        <v>1899</v>
      </c>
    </row>
    <row r="12" spans="1:11" ht="45" customHeight="1">
      <c r="A12" s="217" t="s">
        <v>1591</v>
      </c>
      <c r="B12" s="218"/>
      <c r="C12" s="101" t="s">
        <v>1837</v>
      </c>
      <c r="D12" s="214" t="s">
        <v>1842</v>
      </c>
      <c r="E12" s="215"/>
      <c r="F12" s="215"/>
      <c r="G12" s="216"/>
      <c r="H12" s="102"/>
      <c r="J12" s="85" t="s">
        <v>1897</v>
      </c>
      <c r="K12" s="19" t="s">
        <v>1900</v>
      </c>
    </row>
    <row r="13" spans="1:11" ht="45" customHeight="1">
      <c r="A13" s="212" t="s">
        <v>1593</v>
      </c>
      <c r="B13" s="213"/>
      <c r="C13" s="101" t="s">
        <v>1837</v>
      </c>
      <c r="D13" s="219" t="s">
        <v>1843</v>
      </c>
      <c r="E13" s="220"/>
      <c r="F13" s="220"/>
      <c r="G13" s="221"/>
      <c r="H13" s="102"/>
      <c r="J13" s="85"/>
      <c r="K13" s="19"/>
    </row>
    <row r="14" spans="1:11" ht="45" customHeight="1">
      <c r="A14" s="212" t="s">
        <v>1844</v>
      </c>
      <c r="B14" s="213"/>
      <c r="C14" s="103" t="s">
        <v>1838</v>
      </c>
      <c r="D14" s="222"/>
      <c r="E14" s="223"/>
      <c r="F14" s="223"/>
      <c r="G14" s="224"/>
      <c r="H14" s="102"/>
      <c r="J14" s="85"/>
      <c r="K14" s="19"/>
    </row>
    <row r="15" spans="1:11" ht="45" customHeight="1">
      <c r="A15" s="212" t="s">
        <v>1594</v>
      </c>
      <c r="B15" s="213"/>
      <c r="C15" s="219" t="s">
        <v>1839</v>
      </c>
      <c r="D15" s="220"/>
      <c r="E15" s="220"/>
      <c r="F15" s="220"/>
      <c r="G15" s="221"/>
      <c r="H15" s="102"/>
      <c r="J15" s="85"/>
      <c r="K15" s="19"/>
    </row>
    <row r="16" spans="1:11" ht="45" customHeight="1">
      <c r="J16" s="86"/>
      <c r="K16" s="38"/>
    </row>
    <row r="17" spans="10:11" ht="44.4" customHeight="1">
      <c r="J17" s="86"/>
      <c r="K17" s="38"/>
    </row>
    <row r="18" spans="10:11" ht="44.4" customHeight="1">
      <c r="J18" s="86"/>
      <c r="K18" s="38"/>
    </row>
    <row r="19" spans="10:11" ht="44.4" customHeight="1">
      <c r="J19" s="86"/>
      <c r="K19" s="38"/>
    </row>
    <row r="20" spans="10:11" ht="44.4" customHeight="1">
      <c r="J20" s="86"/>
      <c r="K20" s="38"/>
    </row>
    <row r="21" spans="10:11" ht="44.4" customHeight="1">
      <c r="J21" s="86"/>
      <c r="K21" s="38"/>
    </row>
    <row r="22" spans="10:11" ht="44.4" customHeight="1">
      <c r="J22" s="86"/>
      <c r="K22" s="38"/>
    </row>
    <row r="23" spans="10:11" ht="44.4" customHeight="1" thickBot="1">
      <c r="J23" s="87"/>
      <c r="K23" s="38"/>
    </row>
  </sheetData>
  <sheetProtection sheet="1"/>
  <mergeCells count="21">
    <mergeCell ref="A15:B15"/>
    <mergeCell ref="C15:G15"/>
    <mergeCell ref="A13:B13"/>
    <mergeCell ref="D13:G13"/>
    <mergeCell ref="A14:B14"/>
    <mergeCell ref="D14:G14"/>
    <mergeCell ref="A11:B11"/>
    <mergeCell ref="D11:G11"/>
    <mergeCell ref="A12:B12"/>
    <mergeCell ref="D12:G12"/>
    <mergeCell ref="A9:B9"/>
    <mergeCell ref="D9:G9"/>
    <mergeCell ref="A10:B10"/>
    <mergeCell ref="D10:G10"/>
    <mergeCell ref="A1:K1"/>
    <mergeCell ref="E3:E4"/>
    <mergeCell ref="B4:C4"/>
    <mergeCell ref="J6:J8"/>
    <mergeCell ref="K6:K8"/>
    <mergeCell ref="A8:B8"/>
    <mergeCell ref="D8:G8"/>
  </mergeCells>
  <phoneticPr fontId="3"/>
  <dataValidations count="1">
    <dataValidation allowBlank="1" showInputMessage="1" sqref="B5"/>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Q58"/>
  <sheetViews>
    <sheetView showGridLines="0" zoomScale="85" zoomScaleNormal="85" workbookViewId="0">
      <selection activeCell="H2" sqref="H2"/>
    </sheetView>
  </sheetViews>
  <sheetFormatPr defaultColWidth="9" defaultRowHeight="12.9"/>
  <cols>
    <col min="1" max="1" width="17" style="75" customWidth="1"/>
    <col min="2" max="2" width="21" style="41" customWidth="1"/>
    <col min="3" max="3" width="3.1015625" style="75" customWidth="1"/>
    <col min="4" max="4" width="8.68359375" style="41" customWidth="1"/>
    <col min="5" max="5" width="3.7890625" style="75" customWidth="1"/>
    <col min="6" max="8" width="9.5234375" style="41" customWidth="1"/>
    <col min="9" max="9" width="9" style="41"/>
    <col min="10" max="10" width="13.3125" style="41" customWidth="1"/>
    <col min="11" max="11" width="10.68359375" style="41" customWidth="1"/>
    <col min="12" max="12" width="25.41796875" style="76" customWidth="1"/>
    <col min="13" max="14" width="10.89453125" style="43" customWidth="1"/>
    <col min="15" max="15" width="3" style="139" customWidth="1"/>
    <col min="16" max="16" width="3.1015625" style="139" customWidth="1"/>
    <col min="17" max="17" width="9" style="44"/>
    <col min="18" max="16384" width="9" style="43"/>
  </cols>
  <sheetData>
    <row r="1" spans="1:17" ht="20.7">
      <c r="A1" s="40" t="s">
        <v>1935</v>
      </c>
      <c r="C1" s="41"/>
      <c r="E1" s="41"/>
      <c r="L1" s="42"/>
    </row>
    <row r="2" spans="1:17" ht="21.6" customHeight="1">
      <c r="A2" s="22" t="s">
        <v>1867</v>
      </c>
      <c r="C2" s="41"/>
      <c r="E2" s="41"/>
      <c r="J2" s="226" t="s">
        <v>1856</v>
      </c>
      <c r="K2" s="26"/>
      <c r="L2" s="45" t="s">
        <v>1866</v>
      </c>
      <c r="M2" s="45" t="s">
        <v>1857</v>
      </c>
      <c r="N2" s="45" t="s">
        <v>1858</v>
      </c>
    </row>
    <row r="3" spans="1:17" s="50" customFormat="1" ht="16.5" customHeight="1">
      <c r="A3" s="46" t="s">
        <v>318</v>
      </c>
      <c r="B3" s="77" t="s">
        <v>1923</v>
      </c>
      <c r="C3" s="14"/>
      <c r="D3" s="48"/>
      <c r="E3" s="48"/>
      <c r="F3" s="48"/>
      <c r="G3" s="48"/>
      <c r="H3" s="48"/>
      <c r="I3" s="49"/>
      <c r="J3" s="226"/>
      <c r="K3" s="30" t="s">
        <v>1852</v>
      </c>
      <c r="L3" s="150" t="s">
        <v>1896</v>
      </c>
      <c r="M3" s="150" t="s">
        <v>1896</v>
      </c>
      <c r="N3" s="150" t="s">
        <v>1896</v>
      </c>
      <c r="O3" s="139"/>
      <c r="P3" s="139"/>
      <c r="Q3" s="44"/>
    </row>
    <row r="4" spans="1:17" s="50" customFormat="1" ht="16.5" customHeight="1">
      <c r="A4" s="46" t="s">
        <v>1152</v>
      </c>
      <c r="B4" s="78" t="s">
        <v>1499</v>
      </c>
      <c r="C4" s="51"/>
      <c r="D4" s="48"/>
      <c r="E4" s="48"/>
      <c r="F4" s="48"/>
      <c r="G4" s="48"/>
      <c r="J4" s="227"/>
      <c r="K4" s="227"/>
      <c r="L4" s="227"/>
      <c r="M4" s="227"/>
      <c r="N4" s="227"/>
      <c r="O4" s="139"/>
      <c r="P4" s="139"/>
      <c r="Q4" s="44"/>
    </row>
    <row r="5" spans="1:17" s="50" customFormat="1" ht="24" customHeight="1">
      <c r="A5" s="228" t="s">
        <v>1866</v>
      </c>
      <c r="B5" s="228"/>
      <c r="C5" s="52"/>
      <c r="D5" s="52"/>
      <c r="E5" s="52"/>
      <c r="F5" s="52"/>
      <c r="G5" s="52"/>
      <c r="O5" s="139"/>
      <c r="P5" s="139"/>
      <c r="Q5" s="44"/>
    </row>
    <row r="6" spans="1:17" s="50" customFormat="1" ht="12.3">
      <c r="A6" s="46" t="s">
        <v>1870</v>
      </c>
      <c r="B6" s="53" t="s">
        <v>1497</v>
      </c>
      <c r="C6" s="52"/>
      <c r="D6" s="52"/>
      <c r="E6" s="52"/>
      <c r="F6" s="52"/>
      <c r="G6" s="52"/>
      <c r="H6" s="52"/>
      <c r="K6" s="49"/>
      <c r="L6" s="54"/>
      <c r="O6" s="139"/>
      <c r="P6" s="139"/>
      <c r="Q6" s="44"/>
    </row>
    <row r="7" spans="1:17" s="50" customFormat="1" ht="12.3">
      <c r="A7" s="55" t="s">
        <v>692</v>
      </c>
      <c r="B7" s="229" t="s">
        <v>1902</v>
      </c>
      <c r="C7" s="230"/>
      <c r="D7" s="230"/>
      <c r="E7" s="230"/>
      <c r="F7" s="230"/>
      <c r="G7" s="230"/>
      <c r="H7" s="230"/>
      <c r="I7" s="230"/>
      <c r="J7" s="230"/>
      <c r="K7" s="231"/>
      <c r="L7" s="52"/>
      <c r="O7" s="139"/>
      <c r="P7" s="139"/>
      <c r="Q7" s="44"/>
    </row>
    <row r="8" spans="1:17" s="50" customFormat="1" ht="12.3">
      <c r="A8" s="46" t="s">
        <v>1871</v>
      </c>
      <c r="B8" s="56">
        <v>3</v>
      </c>
      <c r="C8" s="52"/>
      <c r="D8" s="52"/>
      <c r="E8" s="52"/>
      <c r="F8" s="52"/>
      <c r="G8" s="52"/>
      <c r="H8" s="52"/>
      <c r="I8" s="49"/>
      <c r="J8" s="49"/>
      <c r="K8" s="49"/>
      <c r="L8" s="54"/>
      <c r="O8" s="139"/>
      <c r="P8" s="139"/>
      <c r="Q8" s="44"/>
    </row>
    <row r="9" spans="1:17" s="50" customFormat="1" ht="6.75" customHeight="1">
      <c r="A9" s="57"/>
      <c r="B9" s="52"/>
      <c r="C9" s="52"/>
      <c r="D9" s="52"/>
      <c r="E9" s="52"/>
      <c r="F9" s="52"/>
      <c r="G9" s="52"/>
      <c r="O9" s="139"/>
      <c r="P9" s="139"/>
      <c r="Q9" s="44"/>
    </row>
    <row r="10" spans="1:17" s="50" customFormat="1" ht="14.25" customHeight="1">
      <c r="A10" s="46" t="s">
        <v>1872</v>
      </c>
      <c r="B10" s="58">
        <v>2023</v>
      </c>
      <c r="C10" s="59"/>
      <c r="D10" s="49"/>
      <c r="E10" s="52"/>
      <c r="F10" s="52"/>
      <c r="O10" s="139"/>
      <c r="P10" s="139"/>
      <c r="Q10" s="44"/>
    </row>
    <row r="11" spans="1:17" s="50" customFormat="1" ht="14.25" customHeight="1">
      <c r="A11" s="46" t="s">
        <v>1873</v>
      </c>
      <c r="B11" s="58">
        <v>5</v>
      </c>
      <c r="C11" s="59"/>
      <c r="D11" s="52"/>
      <c r="E11" s="52"/>
      <c r="F11" s="52"/>
      <c r="O11" s="139"/>
      <c r="P11" s="139"/>
      <c r="Q11" s="44"/>
    </row>
    <row r="12" spans="1:17" s="50" customFormat="1" ht="12.3">
      <c r="A12" s="46" t="s">
        <v>1874</v>
      </c>
      <c r="B12" s="58">
        <v>16</v>
      </c>
      <c r="C12" s="60"/>
      <c r="D12" s="52"/>
      <c r="E12" s="52"/>
      <c r="F12" s="52"/>
      <c r="L12" s="61"/>
      <c r="M12" s="61"/>
      <c r="O12" s="139"/>
      <c r="P12" s="139"/>
      <c r="Q12" s="44"/>
    </row>
    <row r="13" spans="1:17" s="50" customFormat="1" ht="12.3">
      <c r="A13" s="46" t="s">
        <v>685</v>
      </c>
      <c r="B13" s="79" t="s">
        <v>1904</v>
      </c>
      <c r="C13" s="47"/>
      <c r="D13" s="52"/>
      <c r="E13" s="52"/>
      <c r="F13" s="52"/>
      <c r="O13" s="139"/>
      <c r="P13" s="139"/>
      <c r="Q13" s="44"/>
    </row>
    <row r="14" spans="1:17" s="50" customFormat="1" ht="12.3">
      <c r="A14" s="46" t="s">
        <v>689</v>
      </c>
      <c r="B14" s="58">
        <v>1</v>
      </c>
      <c r="C14" s="60"/>
      <c r="D14" s="52"/>
      <c r="O14" s="139"/>
      <c r="P14" s="139"/>
      <c r="Q14" s="44"/>
    </row>
    <row r="15" spans="1:17" s="50" customFormat="1" ht="12.3">
      <c r="A15" s="46" t="s">
        <v>1151</v>
      </c>
      <c r="B15" s="62" t="s">
        <v>1924</v>
      </c>
      <c r="C15" s="52"/>
      <c r="D15" s="52"/>
      <c r="O15" s="139"/>
      <c r="P15" s="139"/>
      <c r="Q15" s="44"/>
    </row>
    <row r="16" spans="1:17" s="50" customFormat="1" ht="7.5" customHeight="1">
      <c r="A16" s="52"/>
      <c r="B16" s="52"/>
      <c r="C16" s="52"/>
      <c r="D16" s="52"/>
      <c r="E16" s="52"/>
      <c r="F16" s="49"/>
      <c r="G16" s="49"/>
      <c r="H16" s="49"/>
      <c r="I16" s="49"/>
      <c r="J16" s="49"/>
      <c r="K16" s="49"/>
      <c r="L16" s="54"/>
      <c r="O16" s="139"/>
      <c r="P16" s="139"/>
      <c r="Q16" s="44"/>
    </row>
    <row r="17" spans="1:17" s="50" customFormat="1" ht="34.200000000000003" customHeight="1">
      <c r="A17" s="63" t="s">
        <v>934</v>
      </c>
      <c r="B17" s="232" t="s">
        <v>1925</v>
      </c>
      <c r="C17" s="233"/>
      <c r="D17" s="233"/>
      <c r="E17" s="233"/>
      <c r="F17" s="233"/>
      <c r="G17" s="233"/>
      <c r="H17" s="233"/>
      <c r="I17" s="233"/>
      <c r="J17" s="233"/>
      <c r="K17" s="233"/>
      <c r="L17" s="234"/>
      <c r="O17" s="139"/>
      <c r="P17" s="139"/>
      <c r="Q17" s="44"/>
    </row>
    <row r="18" spans="1:17" s="50" customFormat="1" ht="24.6" customHeight="1">
      <c r="A18" s="225" t="s">
        <v>1857</v>
      </c>
      <c r="B18" s="225"/>
      <c r="C18" s="83"/>
      <c r="D18" s="64"/>
      <c r="E18" s="52"/>
      <c r="F18" s="49"/>
      <c r="G18" s="49"/>
      <c r="H18" s="49"/>
      <c r="I18" s="49"/>
      <c r="J18" s="49"/>
      <c r="K18" s="84"/>
      <c r="M18" s="54"/>
      <c r="O18" s="140"/>
      <c r="P18" s="139"/>
      <c r="Q18" s="44"/>
    </row>
    <row r="19" spans="1:17" s="50" customFormat="1" ht="12.3">
      <c r="A19" s="88" t="s">
        <v>1875</v>
      </c>
      <c r="B19" s="65" t="s">
        <v>1164</v>
      </c>
      <c r="C19" s="235" t="s">
        <v>1876</v>
      </c>
      <c r="D19" s="236"/>
      <c r="E19" s="235" t="s">
        <v>1877</v>
      </c>
      <c r="F19" s="236"/>
      <c r="G19" s="88" t="s">
        <v>1153</v>
      </c>
      <c r="H19" s="237" t="s">
        <v>935</v>
      </c>
      <c r="I19" s="237"/>
      <c r="J19" s="237"/>
      <c r="K19" s="237"/>
      <c r="L19" s="237"/>
      <c r="O19" s="141"/>
      <c r="P19" s="139"/>
      <c r="Q19" s="44"/>
    </row>
    <row r="20" spans="1:17" s="50" customFormat="1" ht="15" customHeight="1">
      <c r="A20" s="66" t="s">
        <v>965</v>
      </c>
      <c r="B20" s="80" t="s">
        <v>1898</v>
      </c>
      <c r="C20" s="238">
        <v>0.24305555555555555</v>
      </c>
      <c r="D20" s="239"/>
      <c r="E20" s="238">
        <v>0.25347222222222221</v>
      </c>
      <c r="F20" s="239"/>
      <c r="G20" s="82">
        <v>1.0416666666666657E-2</v>
      </c>
      <c r="H20" s="240"/>
      <c r="I20" s="240"/>
      <c r="J20" s="240"/>
      <c r="K20" s="240"/>
      <c r="L20" s="240"/>
      <c r="O20" s="140"/>
      <c r="P20" s="139"/>
      <c r="Q20" s="44"/>
    </row>
    <row r="21" spans="1:17" s="50" customFormat="1" ht="15" customHeight="1">
      <c r="A21" s="66" t="s">
        <v>966</v>
      </c>
      <c r="B21" s="80" t="s">
        <v>1887</v>
      </c>
      <c r="C21" s="238">
        <v>0.25347222222222221</v>
      </c>
      <c r="D21" s="239"/>
      <c r="E21" s="238">
        <v>0.26250000000000001</v>
      </c>
      <c r="F21" s="239"/>
      <c r="G21" s="82">
        <v>9.0277777777778012E-3</v>
      </c>
      <c r="H21" s="240"/>
      <c r="I21" s="240"/>
      <c r="J21" s="240"/>
      <c r="K21" s="240"/>
      <c r="L21" s="240"/>
      <c r="O21" s="140"/>
      <c r="P21" s="139"/>
      <c r="Q21" s="44"/>
    </row>
    <row r="22" spans="1:17" s="50" customFormat="1" ht="15" customHeight="1">
      <c r="A22" s="66" t="s">
        <v>967</v>
      </c>
      <c r="B22" s="80" t="s">
        <v>1899</v>
      </c>
      <c r="C22" s="238">
        <v>0.26250000000000001</v>
      </c>
      <c r="D22" s="239"/>
      <c r="E22" s="238">
        <v>0.26666666666666666</v>
      </c>
      <c r="F22" s="239"/>
      <c r="G22" s="82">
        <v>4.1666666666666519E-3</v>
      </c>
      <c r="H22" s="240" t="s">
        <v>1926</v>
      </c>
      <c r="I22" s="240"/>
      <c r="J22" s="240"/>
      <c r="K22" s="240"/>
      <c r="L22" s="240"/>
      <c r="O22" s="140"/>
      <c r="P22" s="139"/>
      <c r="Q22" s="44"/>
    </row>
    <row r="23" spans="1:17" s="50" customFormat="1" ht="15" customHeight="1">
      <c r="A23" s="66" t="s">
        <v>1897</v>
      </c>
      <c r="B23" s="80" t="s">
        <v>1900</v>
      </c>
      <c r="C23" s="238">
        <v>0.27083333333333331</v>
      </c>
      <c r="D23" s="239"/>
      <c r="E23" s="238">
        <v>0.29166666666666669</v>
      </c>
      <c r="F23" s="239"/>
      <c r="G23" s="82">
        <v>2.083333333333337E-2</v>
      </c>
      <c r="H23" s="240"/>
      <c r="I23" s="240"/>
      <c r="J23" s="240"/>
      <c r="K23" s="240"/>
      <c r="L23" s="240"/>
      <c r="O23" s="140"/>
      <c r="P23" s="139"/>
      <c r="Q23" s="44"/>
    </row>
    <row r="24" spans="1:17" s="50" customFormat="1" ht="15" customHeight="1">
      <c r="A24" s="66"/>
      <c r="B24" s="80"/>
      <c r="C24" s="238"/>
      <c r="D24" s="239"/>
      <c r="E24" s="238"/>
      <c r="F24" s="239"/>
      <c r="G24" s="82"/>
      <c r="H24" s="240"/>
      <c r="I24" s="240"/>
      <c r="J24" s="240"/>
      <c r="K24" s="240"/>
      <c r="L24" s="240"/>
      <c r="O24" s="140"/>
      <c r="P24" s="139"/>
      <c r="Q24" s="44"/>
    </row>
    <row r="25" spans="1:17" s="50" customFormat="1" ht="15" customHeight="1">
      <c r="A25" s="66"/>
      <c r="B25" s="80"/>
      <c r="C25" s="238"/>
      <c r="D25" s="239"/>
      <c r="E25" s="238"/>
      <c r="F25" s="239"/>
      <c r="G25" s="82"/>
      <c r="H25" s="240"/>
      <c r="I25" s="240"/>
      <c r="J25" s="240"/>
      <c r="K25" s="240"/>
      <c r="L25" s="240"/>
      <c r="O25" s="140"/>
      <c r="P25" s="139"/>
      <c r="Q25" s="44"/>
    </row>
    <row r="26" spans="1:17" s="50" customFormat="1" ht="15" customHeight="1">
      <c r="A26" s="66"/>
      <c r="B26" s="80"/>
      <c r="C26" s="238"/>
      <c r="D26" s="239"/>
      <c r="E26" s="238"/>
      <c r="F26" s="239"/>
      <c r="G26" s="82"/>
      <c r="H26" s="240"/>
      <c r="I26" s="240"/>
      <c r="J26" s="240"/>
      <c r="K26" s="240"/>
      <c r="L26" s="240"/>
      <c r="O26" s="140"/>
      <c r="P26" s="139"/>
      <c r="Q26" s="44"/>
    </row>
    <row r="27" spans="1:17" s="50" customFormat="1" ht="15" customHeight="1">
      <c r="A27" s="66"/>
      <c r="B27" s="80"/>
      <c r="C27" s="238"/>
      <c r="D27" s="239"/>
      <c r="E27" s="238"/>
      <c r="F27" s="239"/>
      <c r="G27" s="82"/>
      <c r="H27" s="240"/>
      <c r="I27" s="240"/>
      <c r="J27" s="240"/>
      <c r="K27" s="240"/>
      <c r="L27" s="240"/>
      <c r="O27" s="140"/>
      <c r="P27" s="139"/>
      <c r="Q27" s="44"/>
    </row>
    <row r="28" spans="1:17" s="50" customFormat="1" ht="15" customHeight="1">
      <c r="A28" s="66"/>
      <c r="B28" s="80"/>
      <c r="C28" s="238"/>
      <c r="D28" s="239"/>
      <c r="E28" s="238"/>
      <c r="F28" s="239"/>
      <c r="G28" s="82"/>
      <c r="H28" s="240"/>
      <c r="I28" s="240"/>
      <c r="J28" s="240"/>
      <c r="K28" s="240"/>
      <c r="L28" s="240"/>
      <c r="O28" s="140"/>
      <c r="P28" s="139"/>
      <c r="Q28" s="44"/>
    </row>
    <row r="29" spans="1:17" s="50" customFormat="1" ht="15" customHeight="1">
      <c r="A29" s="66"/>
      <c r="B29" s="80"/>
      <c r="C29" s="238"/>
      <c r="D29" s="239"/>
      <c r="E29" s="238"/>
      <c r="F29" s="239"/>
      <c r="G29" s="82"/>
      <c r="H29" s="240"/>
      <c r="I29" s="240"/>
      <c r="J29" s="240"/>
      <c r="K29" s="240"/>
      <c r="L29" s="240"/>
      <c r="O29" s="140"/>
      <c r="P29" s="139"/>
      <c r="Q29" s="44"/>
    </row>
    <row r="30" spans="1:17" s="50" customFormat="1" ht="15" customHeight="1">
      <c r="A30" s="66"/>
      <c r="B30" s="80"/>
      <c r="C30" s="238"/>
      <c r="D30" s="239"/>
      <c r="E30" s="238"/>
      <c r="F30" s="239"/>
      <c r="G30" s="82"/>
      <c r="H30" s="241"/>
      <c r="I30" s="242"/>
      <c r="J30" s="242"/>
      <c r="K30" s="242"/>
      <c r="L30" s="243"/>
      <c r="O30" s="140"/>
      <c r="P30" s="139"/>
      <c r="Q30" s="44"/>
    </row>
    <row r="31" spans="1:17" s="50" customFormat="1" ht="15" customHeight="1">
      <c r="A31" s="66"/>
      <c r="B31" s="80"/>
      <c r="C31" s="238"/>
      <c r="D31" s="239"/>
      <c r="E31" s="238"/>
      <c r="F31" s="239"/>
      <c r="G31" s="82"/>
      <c r="H31" s="241"/>
      <c r="I31" s="242"/>
      <c r="J31" s="242"/>
      <c r="K31" s="242"/>
      <c r="L31" s="243"/>
      <c r="O31" s="140"/>
      <c r="P31" s="139"/>
      <c r="Q31" s="44"/>
    </row>
    <row r="32" spans="1:17" s="50" customFormat="1" ht="15" customHeight="1">
      <c r="A32" s="66"/>
      <c r="B32" s="80"/>
      <c r="C32" s="238"/>
      <c r="D32" s="239"/>
      <c r="E32" s="238"/>
      <c r="F32" s="239"/>
      <c r="G32" s="82"/>
      <c r="H32" s="241"/>
      <c r="I32" s="242"/>
      <c r="J32" s="242"/>
      <c r="K32" s="242"/>
      <c r="L32" s="243"/>
      <c r="O32" s="140"/>
      <c r="P32" s="139"/>
      <c r="Q32" s="44"/>
    </row>
    <row r="33" spans="1:17" s="50" customFormat="1" ht="15" customHeight="1">
      <c r="A33" s="66"/>
      <c r="B33" s="80"/>
      <c r="C33" s="238"/>
      <c r="D33" s="239"/>
      <c r="E33" s="238"/>
      <c r="F33" s="239"/>
      <c r="G33" s="82"/>
      <c r="H33" s="241"/>
      <c r="I33" s="242"/>
      <c r="J33" s="242"/>
      <c r="K33" s="242"/>
      <c r="L33" s="243"/>
      <c r="O33" s="140"/>
      <c r="P33" s="139"/>
      <c r="Q33" s="44"/>
    </row>
    <row r="34" spans="1:17" s="50" customFormat="1" ht="15" customHeight="1">
      <c r="A34" s="66"/>
      <c r="B34" s="80"/>
      <c r="C34" s="238"/>
      <c r="D34" s="239"/>
      <c r="E34" s="238"/>
      <c r="F34" s="239"/>
      <c r="G34" s="82"/>
      <c r="H34" s="241"/>
      <c r="I34" s="242"/>
      <c r="J34" s="242"/>
      <c r="K34" s="242"/>
      <c r="L34" s="243"/>
      <c r="O34" s="140"/>
      <c r="P34" s="139"/>
      <c r="Q34" s="44"/>
    </row>
    <row r="35" spans="1:17" s="50" customFormat="1" ht="19.8" customHeight="1">
      <c r="A35" s="81" t="str">
        <f>IF(COUNTA($A39:$L39)=0,"",IF($O$38&lt;特徴的な変化!$L$6,"→区間名リストに入力したすべての区間について結果をご記入ください",""))</f>
        <v/>
      </c>
      <c r="B35" s="52"/>
      <c r="C35" s="52"/>
      <c r="D35" s="52"/>
      <c r="E35" s="52"/>
      <c r="F35" s="49"/>
      <c r="G35" s="49"/>
      <c r="H35" s="49"/>
      <c r="I35" s="49"/>
      <c r="J35" s="49"/>
      <c r="K35" s="49"/>
      <c r="L35" s="54"/>
      <c r="O35" s="139"/>
      <c r="P35" s="139"/>
      <c r="Q35" s="44"/>
    </row>
    <row r="36" spans="1:17" s="50" customFormat="1" ht="17.399999999999999" customHeight="1">
      <c r="A36" s="225" t="s">
        <v>1879</v>
      </c>
      <c r="B36" s="225"/>
      <c r="F36" s="248" t="s">
        <v>1155</v>
      </c>
      <c r="G36" s="248"/>
      <c r="H36" s="248"/>
      <c r="I36" s="248"/>
      <c r="J36" s="248"/>
      <c r="K36" s="248"/>
      <c r="M36" s="67"/>
      <c r="O36" s="139"/>
      <c r="P36" s="139"/>
      <c r="Q36" s="44"/>
    </row>
    <row r="37" spans="1:17" s="50" customFormat="1" ht="13.5" customHeight="1">
      <c r="A37" s="248" t="s">
        <v>1880</v>
      </c>
      <c r="B37" s="248" t="s">
        <v>1881</v>
      </c>
      <c r="C37" s="249" t="s">
        <v>936</v>
      </c>
      <c r="D37" s="248" t="s">
        <v>1882</v>
      </c>
      <c r="E37" s="248" t="s">
        <v>309</v>
      </c>
      <c r="F37" s="237" t="s">
        <v>1883</v>
      </c>
      <c r="G37" s="237"/>
      <c r="H37" s="237"/>
      <c r="I37" s="250" t="s">
        <v>1290</v>
      </c>
      <c r="J37" s="237" t="s">
        <v>1154</v>
      </c>
      <c r="K37" s="244" t="s">
        <v>976</v>
      </c>
      <c r="L37" s="246" t="s">
        <v>1150</v>
      </c>
      <c r="O37" s="139"/>
      <c r="P37" s="139"/>
      <c r="Q37" s="44"/>
    </row>
    <row r="38" spans="1:17" s="50" customFormat="1" ht="12.3">
      <c r="A38" s="248"/>
      <c r="B38" s="248"/>
      <c r="C38" s="248"/>
      <c r="D38" s="248"/>
      <c r="E38" s="248"/>
      <c r="F38" s="88" t="s">
        <v>686</v>
      </c>
      <c r="G38" s="88" t="s">
        <v>310</v>
      </c>
      <c r="H38" s="88" t="s">
        <v>687</v>
      </c>
      <c r="I38" s="237"/>
      <c r="J38" s="237"/>
      <c r="K38" s="245"/>
      <c r="L38" s="247"/>
      <c r="O38" s="142"/>
      <c r="P38" s="139"/>
      <c r="Q38" s="44"/>
    </row>
    <row r="39" spans="1:17" s="50" customFormat="1" ht="21" customHeight="1">
      <c r="A39" s="143" t="s">
        <v>965</v>
      </c>
      <c r="B39" s="144" t="s">
        <v>1190</v>
      </c>
      <c r="C39" s="145"/>
      <c r="D39" s="146">
        <v>1</v>
      </c>
      <c r="E39" s="145"/>
      <c r="F39" s="147"/>
      <c r="G39" s="147" t="s">
        <v>688</v>
      </c>
      <c r="H39" s="147"/>
      <c r="I39" s="148" t="s">
        <v>691</v>
      </c>
      <c r="J39" s="148"/>
      <c r="K39" s="148"/>
      <c r="L39" s="149"/>
      <c r="N39" s="74"/>
      <c r="O39" s="139"/>
      <c r="P39" s="139"/>
      <c r="Q39" s="44"/>
    </row>
    <row r="40" spans="1:17" s="50" customFormat="1" ht="21" customHeight="1">
      <c r="A40" s="143" t="s">
        <v>965</v>
      </c>
      <c r="B40" s="144" t="s">
        <v>334</v>
      </c>
      <c r="C40" s="145"/>
      <c r="D40" s="146">
        <v>1</v>
      </c>
      <c r="E40" s="145"/>
      <c r="F40" s="147" t="s">
        <v>688</v>
      </c>
      <c r="G40" s="147"/>
      <c r="H40" s="147"/>
      <c r="I40" s="148" t="s">
        <v>691</v>
      </c>
      <c r="J40" s="148"/>
      <c r="K40" s="148"/>
      <c r="L40" s="149"/>
      <c r="N40" s="74"/>
      <c r="O40" s="139"/>
      <c r="P40" s="139"/>
      <c r="Q40" s="44"/>
    </row>
    <row r="41" spans="1:17" s="50" customFormat="1" ht="21" customHeight="1">
      <c r="A41" s="143" t="s">
        <v>965</v>
      </c>
      <c r="B41" s="144" t="s">
        <v>946</v>
      </c>
      <c r="C41" s="145"/>
      <c r="D41" s="146">
        <v>1</v>
      </c>
      <c r="E41" s="145"/>
      <c r="F41" s="147"/>
      <c r="G41" s="147" t="s">
        <v>688</v>
      </c>
      <c r="H41" s="147"/>
      <c r="I41" s="148" t="s">
        <v>691</v>
      </c>
      <c r="J41" s="148"/>
      <c r="K41" s="148"/>
      <c r="L41" s="149"/>
      <c r="N41" s="74"/>
      <c r="O41" s="139"/>
      <c r="P41" s="139"/>
      <c r="Q41" s="44"/>
    </row>
    <row r="42" spans="1:17" s="50" customFormat="1" ht="21" customHeight="1">
      <c r="A42" s="143" t="s">
        <v>965</v>
      </c>
      <c r="B42" s="144" t="s">
        <v>1238</v>
      </c>
      <c r="C42" s="145"/>
      <c r="D42" s="146">
        <v>1</v>
      </c>
      <c r="E42" s="145" t="s">
        <v>1149</v>
      </c>
      <c r="F42" s="147"/>
      <c r="G42" s="147" t="s">
        <v>688</v>
      </c>
      <c r="H42" s="147"/>
      <c r="I42" s="148" t="s">
        <v>691</v>
      </c>
      <c r="J42" s="148"/>
      <c r="K42" s="148"/>
      <c r="L42" s="149"/>
      <c r="N42" s="74"/>
      <c r="O42" s="139"/>
      <c r="P42" s="139"/>
      <c r="Q42" s="44"/>
    </row>
    <row r="43" spans="1:17" s="50" customFormat="1" ht="21" customHeight="1">
      <c r="A43" s="143" t="s">
        <v>965</v>
      </c>
      <c r="B43" s="144" t="s">
        <v>1156</v>
      </c>
      <c r="C43" s="145"/>
      <c r="D43" s="146">
        <v>1</v>
      </c>
      <c r="E43" s="145"/>
      <c r="F43" s="147" t="s">
        <v>688</v>
      </c>
      <c r="G43" s="147"/>
      <c r="H43" s="147"/>
      <c r="I43" s="148" t="s">
        <v>738</v>
      </c>
      <c r="J43" s="148" t="s">
        <v>1163</v>
      </c>
      <c r="K43" s="148"/>
      <c r="L43" s="149" t="s">
        <v>319</v>
      </c>
      <c r="N43" s="74"/>
      <c r="O43" s="139"/>
      <c r="P43" s="139"/>
      <c r="Q43" s="44"/>
    </row>
    <row r="44" spans="1:17" s="50" customFormat="1" ht="21" customHeight="1">
      <c r="A44" s="143" t="s">
        <v>965</v>
      </c>
      <c r="B44" s="144" t="s">
        <v>704</v>
      </c>
      <c r="C44" s="145"/>
      <c r="D44" s="146">
        <v>1</v>
      </c>
      <c r="E44" s="145"/>
      <c r="F44" s="147" t="s">
        <v>688</v>
      </c>
      <c r="G44" s="147" t="s">
        <v>688</v>
      </c>
      <c r="H44" s="147"/>
      <c r="I44" s="148" t="s">
        <v>738</v>
      </c>
      <c r="J44" s="148"/>
      <c r="K44" s="148"/>
      <c r="L44" s="149"/>
      <c r="N44" s="74"/>
      <c r="O44" s="139"/>
      <c r="P44" s="139"/>
      <c r="Q44" s="44"/>
    </row>
    <row r="45" spans="1:17" s="50" customFormat="1" ht="21" customHeight="1">
      <c r="A45" s="143" t="s">
        <v>965</v>
      </c>
      <c r="B45" s="144" t="s">
        <v>704</v>
      </c>
      <c r="C45" s="145"/>
      <c r="D45" s="146">
        <v>3</v>
      </c>
      <c r="E45" s="145"/>
      <c r="F45" s="147" t="s">
        <v>688</v>
      </c>
      <c r="G45" s="147"/>
      <c r="H45" s="147"/>
      <c r="I45" s="148" t="s">
        <v>806</v>
      </c>
      <c r="J45" s="148"/>
      <c r="K45" s="148"/>
      <c r="L45" s="149"/>
      <c r="O45" s="139"/>
      <c r="P45" s="139"/>
      <c r="Q45" s="44"/>
    </row>
    <row r="46" spans="1:17" s="50" customFormat="1" ht="21" customHeight="1">
      <c r="A46" s="143" t="s">
        <v>965</v>
      </c>
      <c r="B46" s="144" t="s">
        <v>918</v>
      </c>
      <c r="C46" s="145"/>
      <c r="D46" s="146">
        <v>5</v>
      </c>
      <c r="E46" s="145"/>
      <c r="F46" s="147" t="s">
        <v>688</v>
      </c>
      <c r="G46" s="147"/>
      <c r="H46" s="147" t="s">
        <v>688</v>
      </c>
      <c r="I46" s="148"/>
      <c r="J46" s="148"/>
      <c r="K46" s="148"/>
      <c r="L46" s="149"/>
      <c r="O46" s="139"/>
      <c r="P46" s="139"/>
      <c r="Q46" s="44"/>
    </row>
    <row r="47" spans="1:17" s="50" customFormat="1" ht="21" customHeight="1">
      <c r="A47" s="143" t="s">
        <v>966</v>
      </c>
      <c r="B47" s="144" t="s">
        <v>1190</v>
      </c>
      <c r="C47" s="145" t="s">
        <v>1148</v>
      </c>
      <c r="D47" s="146">
        <v>1</v>
      </c>
      <c r="E47" s="145"/>
      <c r="F47" s="147"/>
      <c r="G47" s="147"/>
      <c r="H47" s="147" t="s">
        <v>688</v>
      </c>
      <c r="I47" s="148"/>
      <c r="J47" s="148"/>
      <c r="K47" s="148"/>
      <c r="L47" s="149" t="s">
        <v>1288</v>
      </c>
      <c r="O47" s="139"/>
      <c r="P47" s="139"/>
      <c r="Q47" s="44"/>
    </row>
    <row r="48" spans="1:17" s="50" customFormat="1" ht="21" customHeight="1">
      <c r="A48" s="143" t="s">
        <v>937</v>
      </c>
      <c r="B48" s="144" t="s">
        <v>658</v>
      </c>
      <c r="C48" s="145"/>
      <c r="D48" s="146">
        <v>1</v>
      </c>
      <c r="E48" s="145"/>
      <c r="F48" s="147"/>
      <c r="G48" s="147"/>
      <c r="H48" s="147" t="s">
        <v>688</v>
      </c>
      <c r="I48" s="148"/>
      <c r="J48" s="148"/>
      <c r="K48" s="148"/>
      <c r="L48" s="149"/>
      <c r="O48" s="139"/>
      <c r="P48" s="139"/>
      <c r="Q48" s="44"/>
    </row>
    <row r="49" spans="1:17" s="50" customFormat="1" ht="21" customHeight="1">
      <c r="A49" s="143" t="s">
        <v>966</v>
      </c>
      <c r="B49" s="144" t="s">
        <v>314</v>
      </c>
      <c r="C49" s="145"/>
      <c r="D49" s="146">
        <v>1</v>
      </c>
      <c r="E49" s="145"/>
      <c r="F49" s="147" t="s">
        <v>688</v>
      </c>
      <c r="G49" s="147"/>
      <c r="H49" s="147" t="s">
        <v>688</v>
      </c>
      <c r="I49" s="148"/>
      <c r="J49" s="148"/>
      <c r="K49" s="148"/>
      <c r="L49" s="149" t="s">
        <v>805</v>
      </c>
      <c r="O49" s="139"/>
      <c r="P49" s="139"/>
      <c r="Q49" s="44"/>
    </row>
    <row r="50" spans="1:17" s="50" customFormat="1" ht="21" customHeight="1">
      <c r="A50" s="143" t="s">
        <v>966</v>
      </c>
      <c r="B50" s="144" t="s">
        <v>1238</v>
      </c>
      <c r="C50" s="145"/>
      <c r="D50" s="146">
        <v>1</v>
      </c>
      <c r="E50" s="145"/>
      <c r="F50" s="147"/>
      <c r="G50" s="147" t="s">
        <v>688</v>
      </c>
      <c r="H50" s="147"/>
      <c r="I50" s="148" t="s">
        <v>691</v>
      </c>
      <c r="J50" s="148"/>
      <c r="K50" s="148"/>
      <c r="L50" s="149"/>
      <c r="O50" s="139"/>
      <c r="P50" s="139"/>
      <c r="Q50" s="44"/>
    </row>
    <row r="51" spans="1:17" s="50" customFormat="1" ht="21" customHeight="1">
      <c r="A51" s="143" t="s">
        <v>937</v>
      </c>
      <c r="B51" s="144" t="s">
        <v>975</v>
      </c>
      <c r="C51" s="145" t="s">
        <v>1289</v>
      </c>
      <c r="D51" s="146">
        <v>2</v>
      </c>
      <c r="E51" s="145"/>
      <c r="F51" s="147" t="s">
        <v>688</v>
      </c>
      <c r="G51" s="147"/>
      <c r="H51" s="147"/>
      <c r="I51" s="148"/>
      <c r="J51" s="148"/>
      <c r="K51" s="148"/>
      <c r="L51" s="149" t="s">
        <v>978</v>
      </c>
      <c r="O51" s="139"/>
      <c r="P51" s="139"/>
      <c r="Q51" s="44"/>
    </row>
    <row r="52" spans="1:17" s="50" customFormat="1" ht="21" customHeight="1">
      <c r="A52" s="143" t="s">
        <v>937</v>
      </c>
      <c r="B52" s="144" t="s">
        <v>329</v>
      </c>
      <c r="C52" s="145"/>
      <c r="D52" s="146">
        <v>2</v>
      </c>
      <c r="E52" s="145"/>
      <c r="F52" s="147" t="s">
        <v>688</v>
      </c>
      <c r="G52" s="147"/>
      <c r="H52" s="147"/>
      <c r="I52" s="148" t="s">
        <v>691</v>
      </c>
      <c r="J52" s="148"/>
      <c r="K52" s="148"/>
      <c r="L52" s="149" t="s">
        <v>876</v>
      </c>
      <c r="O52" s="139"/>
      <c r="P52" s="139"/>
      <c r="Q52" s="44"/>
    </row>
    <row r="53" spans="1:17" s="50" customFormat="1" ht="21" customHeight="1">
      <c r="A53" s="143" t="s">
        <v>967</v>
      </c>
      <c r="B53" s="144" t="s">
        <v>580</v>
      </c>
      <c r="C53" s="145"/>
      <c r="D53" s="146">
        <v>1</v>
      </c>
      <c r="E53" s="145"/>
      <c r="F53" s="147"/>
      <c r="G53" s="147" t="s">
        <v>688</v>
      </c>
      <c r="H53" s="147"/>
      <c r="I53" s="148" t="s">
        <v>691</v>
      </c>
      <c r="J53" s="148"/>
      <c r="K53" s="148"/>
      <c r="L53" s="149"/>
      <c r="O53" s="139"/>
      <c r="P53" s="139"/>
      <c r="Q53" s="44"/>
    </row>
    <row r="54" spans="1:17" s="50" customFormat="1" ht="21" customHeight="1">
      <c r="A54" s="143" t="s">
        <v>967</v>
      </c>
      <c r="B54" s="144" t="s">
        <v>946</v>
      </c>
      <c r="C54" s="145"/>
      <c r="D54" s="146">
        <v>1</v>
      </c>
      <c r="E54" s="145"/>
      <c r="F54" s="147" t="s">
        <v>688</v>
      </c>
      <c r="G54" s="147"/>
      <c r="H54" s="147"/>
      <c r="I54" s="148" t="s">
        <v>691</v>
      </c>
      <c r="J54" s="148"/>
      <c r="K54" s="148"/>
      <c r="L54" s="149"/>
      <c r="O54" s="139"/>
      <c r="P54" s="139"/>
      <c r="Q54" s="44"/>
    </row>
    <row r="55" spans="1:17" s="50" customFormat="1" ht="21" customHeight="1">
      <c r="A55" s="143" t="s">
        <v>967</v>
      </c>
      <c r="B55" s="144" t="s">
        <v>704</v>
      </c>
      <c r="C55" s="145"/>
      <c r="D55" s="146">
        <v>10</v>
      </c>
      <c r="E55" s="145" t="s">
        <v>1149</v>
      </c>
      <c r="F55" s="147" t="s">
        <v>688</v>
      </c>
      <c r="G55" s="147"/>
      <c r="H55" s="147"/>
      <c r="I55" s="148"/>
      <c r="J55" s="148"/>
      <c r="K55" s="148"/>
      <c r="L55" s="149" t="s">
        <v>1023</v>
      </c>
      <c r="O55" s="139"/>
      <c r="P55" s="139"/>
      <c r="Q55" s="44"/>
    </row>
    <row r="56" spans="1:17" s="50" customFormat="1" ht="21" customHeight="1">
      <c r="A56" s="143" t="s">
        <v>1897</v>
      </c>
      <c r="B56" s="144" t="s">
        <v>1162</v>
      </c>
      <c r="C56" s="145"/>
      <c r="D56" s="146">
        <v>1</v>
      </c>
      <c r="E56" s="145"/>
      <c r="F56" s="147" t="s">
        <v>688</v>
      </c>
      <c r="G56" s="147"/>
      <c r="H56" s="147"/>
      <c r="I56" s="148" t="s">
        <v>691</v>
      </c>
      <c r="J56" s="148"/>
      <c r="K56" s="148"/>
      <c r="L56" s="149"/>
      <c r="O56" s="139"/>
      <c r="P56" s="139"/>
      <c r="Q56" s="44"/>
    </row>
    <row r="57" spans="1:17" s="50" customFormat="1" ht="21" customHeight="1">
      <c r="A57" s="143" t="s">
        <v>1897</v>
      </c>
      <c r="B57" s="144" t="s">
        <v>1259</v>
      </c>
      <c r="C57" s="145"/>
      <c r="D57" s="146">
        <v>1</v>
      </c>
      <c r="E57" s="145"/>
      <c r="F57" s="147" t="s">
        <v>688</v>
      </c>
      <c r="G57" s="147" t="s">
        <v>688</v>
      </c>
      <c r="H57" s="147"/>
      <c r="I57" s="148" t="s">
        <v>691</v>
      </c>
      <c r="J57" s="148"/>
      <c r="K57" s="148" t="s">
        <v>976</v>
      </c>
      <c r="L57" s="149" t="s">
        <v>977</v>
      </c>
      <c r="O57" s="139"/>
      <c r="P57" s="139"/>
      <c r="Q57" s="44"/>
    </row>
    <row r="58" spans="1:17" s="50" customFormat="1" ht="21" customHeight="1">
      <c r="A58" s="143" t="s">
        <v>937</v>
      </c>
      <c r="B58" s="144" t="s">
        <v>1281</v>
      </c>
      <c r="C58" s="145"/>
      <c r="D58" s="146">
        <v>1</v>
      </c>
      <c r="E58" s="145"/>
      <c r="F58" s="147" t="s">
        <v>688</v>
      </c>
      <c r="G58" s="147"/>
      <c r="H58" s="147"/>
      <c r="I58" s="148" t="s">
        <v>691</v>
      </c>
      <c r="J58" s="148"/>
      <c r="K58" s="148" t="s">
        <v>976</v>
      </c>
      <c r="L58" s="149" t="s">
        <v>690</v>
      </c>
      <c r="O58" s="139"/>
      <c r="P58" s="139"/>
      <c r="Q58" s="44"/>
    </row>
  </sheetData>
  <sheetProtection sheet="1" objects="1" scenarios="1"/>
  <mergeCells count="66">
    <mergeCell ref="K37:K38"/>
    <mergeCell ref="L37:L38"/>
    <mergeCell ref="A36:B36"/>
    <mergeCell ref="F36:K36"/>
    <mergeCell ref="A37:A38"/>
    <mergeCell ref="B37:B38"/>
    <mergeCell ref="C37:C38"/>
    <mergeCell ref="D37:D38"/>
    <mergeCell ref="E37:E38"/>
    <mergeCell ref="F37:H37"/>
    <mergeCell ref="I37:I38"/>
    <mergeCell ref="J37:J38"/>
    <mergeCell ref="C33:D33"/>
    <mergeCell ref="E33:F33"/>
    <mergeCell ref="H33:L33"/>
    <mergeCell ref="C34:D34"/>
    <mergeCell ref="E34:F34"/>
    <mergeCell ref="H34:L34"/>
    <mergeCell ref="C31:D31"/>
    <mergeCell ref="E31:F31"/>
    <mergeCell ref="H31:L31"/>
    <mergeCell ref="C32:D32"/>
    <mergeCell ref="E32:F32"/>
    <mergeCell ref="H32:L32"/>
    <mergeCell ref="C29:D29"/>
    <mergeCell ref="E29:F29"/>
    <mergeCell ref="H29:L29"/>
    <mergeCell ref="C30:D30"/>
    <mergeCell ref="E30:F30"/>
    <mergeCell ref="H30:L30"/>
    <mergeCell ref="C27:D27"/>
    <mergeCell ref="E27:F27"/>
    <mergeCell ref="H27:L27"/>
    <mergeCell ref="C28:D28"/>
    <mergeCell ref="E28:F28"/>
    <mergeCell ref="H28:L28"/>
    <mergeCell ref="C25:D25"/>
    <mergeCell ref="E25:F25"/>
    <mergeCell ref="H25:L25"/>
    <mergeCell ref="C26:D26"/>
    <mergeCell ref="E26:F26"/>
    <mergeCell ref="H26:L26"/>
    <mergeCell ref="C23:D23"/>
    <mergeCell ref="E23:F23"/>
    <mergeCell ref="H23:L23"/>
    <mergeCell ref="C24:D24"/>
    <mergeCell ref="E24:F24"/>
    <mergeCell ref="H24:L24"/>
    <mergeCell ref="C21:D21"/>
    <mergeCell ref="E21:F21"/>
    <mergeCell ref="H21:L21"/>
    <mergeCell ref="C22:D22"/>
    <mergeCell ref="E22:F22"/>
    <mergeCell ref="H22:L22"/>
    <mergeCell ref="C19:D19"/>
    <mergeCell ref="E19:F19"/>
    <mergeCell ref="H19:L19"/>
    <mergeCell ref="C20:D20"/>
    <mergeCell ref="E20:F20"/>
    <mergeCell ref="H20:L20"/>
    <mergeCell ref="A18:B18"/>
    <mergeCell ref="J2:J3"/>
    <mergeCell ref="J4:N4"/>
    <mergeCell ref="A5:B5"/>
    <mergeCell ref="B7:K7"/>
    <mergeCell ref="B17:L17"/>
  </mergeCells>
  <phoneticPr fontId="3"/>
  <conditionalFormatting sqref="A24:A34 H24:L34 C24:F34">
    <cfRule type="expression" dxfId="126" priority="21">
      <formula>MOD(ROW(),2)=1</formula>
    </cfRule>
  </conditionalFormatting>
  <conditionalFormatting sqref="A20:A23 C20:F23 H20:L23">
    <cfRule type="expression" dxfId="125" priority="2">
      <formula>MOD(ROW(),2)=1</formula>
    </cfRule>
  </conditionalFormatting>
  <conditionalFormatting sqref="A39:L58">
    <cfRule type="expression" dxfId="124" priority="1">
      <formula>MOD(ROW(),2)=1</formula>
    </cfRule>
  </conditionalFormatting>
  <dataValidations count="13">
    <dataValidation type="list" errorStyle="warning" allowBlank="1" showInputMessage="1" showErrorMessage="1" errorTitle="入力エラー" error="「＋」「-」「±」から選択して下さい" sqref="E39:E58">
      <formula1>"+,-,±"</formula1>
    </dataValidation>
    <dataValidation type="list" errorStyle="warning" allowBlank="1" showInputMessage="1" showErrorMessage="1" errorTitle="入力エラー" error="同定に自信が無い種には「？」_x000a_同定不可能な種群には「sp.」を入力" sqref="C39:C58">
      <formula1>"?,sp."</formula1>
    </dataValidation>
    <dataValidation type="list" allowBlank="1" showErrorMessage="1" errorTitle="入力エラー" error="「時間外」の記録の場合だけ入力します。_x000a_「範囲外」の入力はこの欄ではなく区間名に入力して下さい。" sqref="K39:K58">
      <formula1>"時間外"</formula1>
    </dataValidation>
    <dataValidation type="list" errorStyle="warning" allowBlank="1" showErrorMessage="1" errorTitle="入力エラー" error="基本的には以下から選択して下さい_x000a_「餌運び」_x000a_「巣材運び」_x000a_「ほか繁殖行動」" sqref="J39:J58">
      <formula1>"餌運び,巣材運び,ほか繁殖行動"</formula1>
    </dataValidation>
    <dataValidation type="list" errorStyle="warning" allowBlank="1" showErrorMessage="1" errorTitle="入力エラー" error="「成鳥」、「幼鳥」のいずれかを記入して下さい。" sqref="I39:I58">
      <formula1>"成鳥, 幼鳥"</formula1>
    </dataValidation>
    <dataValidation type="time" imeMode="off" allowBlank="1" showInputMessage="1" showErrorMessage="1" errorTitle="入力エラー" error="時刻（時：分）を半角で「14:26」のように入力して下さい。めんどくさくてごめんなさい！" sqref="E24:E34 C24:C34">
      <formula1>0</formula1>
      <formula2>0.999305555555556</formula2>
    </dataValidation>
    <dataValidation type="whole" imeMode="off" allowBlank="1" showInputMessage="1" showErrorMessage="1" errorTitle="入力エラー" error="個体数を「半角数字」で入力して下さい。_x000a_書ききれないことは備考にどうぞ！" sqref="D39:D58">
      <formula1>0</formula1>
      <formula2>1000</formula2>
    </dataValidation>
    <dataValidation type="list" errorStyle="warning" imeMode="off" errorTitle="入力エラー" error="「半角数字」で入力して下さい" sqref="B14">
      <formula1>"1,2,3,4,5,6"</formula1>
    </dataValidation>
    <dataValidation type="list" imeMode="off" showErrorMessage="1" errorTitle="入力エラー" error="調査日を「半角数字」で入力してください" sqref="B12">
      <formula1>"1,2,3,4,5,6,7,8,9,10,11,12,13,14,15,16,17,18,19,20,21,22,23,24,25,26,27,28,29,30,31"</formula1>
    </dataValidation>
    <dataValidation type="list" imeMode="off" showErrorMessage="1" errorTitle="入力エラー" error="調査月を「半角数字」で入力してください" sqref="B11">
      <formula1>"1,2,3,4,5,6,7,8,9,10,11,12"</formula1>
    </dataValidation>
    <dataValidation type="whole" imeMode="off" allowBlank="1" showErrorMessage="1" errorTitle="入力エラー" error="調査年を「半角数字」で入力してください" sqref="B10">
      <formula1>1000</formula1>
      <formula2>3000</formula2>
    </dataValidation>
    <dataValidation type="whole" imeMode="off" operator="greaterThanOrEqual" allowBlank="1" showInputMessage="1" showErrorMessage="1" errorTitle="入力エラー" error="調査員の合計参加人数を半角数字で入力して下さい。" sqref="B8">
      <formula1>0</formula1>
    </dataValidation>
    <dataValidation type="time" errorStyle="warning" imeMode="off" allowBlank="1" showInputMessage="1" showErrorMessage="1" errorTitle="入力エラー" error="時刻（時：分）を半角で「14:26」のように入力して下さい。めんどくさくてごめんなさい！" sqref="C20:C23 E20:E23">
      <formula1>0</formula1>
      <formula2>0.999305555555556</formula2>
    </dataValidation>
  </dataValidations>
  <pageMargins left="0.75" right="0.75" top="1" bottom="1" header="0.51200000000000001" footer="0.51200000000000001"/>
  <pageSetup paperSize="9" scale="64" orientation="portrait" horizontalDpi="300" verticalDpi="30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L23"/>
  <sheetViews>
    <sheetView showGridLines="0" zoomScaleNormal="100" workbookViewId="0">
      <selection activeCell="D13" sqref="D13:G13"/>
    </sheetView>
  </sheetViews>
  <sheetFormatPr defaultColWidth="8.89453125" defaultRowHeight="12.9"/>
  <cols>
    <col min="1" max="1" width="17.68359375" style="21" customWidth="1"/>
    <col min="2" max="2" width="18.89453125" style="21" customWidth="1"/>
    <col min="3" max="3" width="18.7890625" style="21" customWidth="1"/>
    <col min="4" max="5" width="23.89453125" style="21" customWidth="1"/>
    <col min="6" max="6" width="6.68359375" style="21" customWidth="1"/>
    <col min="7" max="7" width="13.89453125" style="21" customWidth="1"/>
    <col min="8" max="8" width="16.68359375" style="21" customWidth="1"/>
    <col min="9" max="9" width="1.41796875" style="21" customWidth="1"/>
    <col min="10" max="10" width="20" style="21" customWidth="1"/>
    <col min="11" max="11" width="20.1015625" style="23" customWidth="1"/>
    <col min="12" max="12" width="3.3125" style="106" hidden="1" customWidth="1"/>
    <col min="13" max="16384" width="8.89453125" style="21"/>
  </cols>
  <sheetData>
    <row r="1" spans="1:12" ht="20.7">
      <c r="A1" s="254" t="s">
        <v>1934</v>
      </c>
      <c r="B1" s="254"/>
      <c r="C1" s="254"/>
      <c r="D1" s="254"/>
      <c r="E1" s="254"/>
      <c r="F1" s="254"/>
      <c r="G1" s="254"/>
      <c r="H1" s="254"/>
      <c r="I1" s="254"/>
      <c r="J1" s="254"/>
      <c r="K1" s="254"/>
      <c r="L1" s="135"/>
    </row>
    <row r="2" spans="1:12" ht="21.6" customHeight="1">
      <c r="A2" s="22" t="s">
        <v>1867</v>
      </c>
      <c r="L2" s="135"/>
    </row>
    <row r="3" spans="1:12" ht="19.5" customHeight="1">
      <c r="A3" s="24" t="s">
        <v>1868</v>
      </c>
      <c r="B3" s="25"/>
      <c r="C3" s="105" t="str">
        <f>IF($B$3="", "→サイト番号を入力してください", IF(ISNA(B4), "→サイト番号を正しくご入力ください", ""))</f>
        <v>→サイト番号を入力してください</v>
      </c>
      <c r="E3" s="226" t="s">
        <v>1856</v>
      </c>
      <c r="F3" s="26"/>
      <c r="G3" s="27" t="s">
        <v>1587</v>
      </c>
      <c r="H3" s="27" t="s">
        <v>1888</v>
      </c>
      <c r="L3" s="135"/>
    </row>
    <row r="4" spans="1:12" ht="19.5" customHeight="1">
      <c r="A4" s="28" t="s">
        <v>1152</v>
      </c>
      <c r="B4" s="271" t="str">
        <f>IFERROR(VLOOKUP($B$3,sitelist!A:B,2,FALSE),"")</f>
        <v/>
      </c>
      <c r="C4" s="272"/>
      <c r="D4" s="29"/>
      <c r="E4" s="226"/>
      <c r="F4" s="30" t="s">
        <v>1852</v>
      </c>
      <c r="G4" s="150" t="str">
        <f>IF(AND(B3="",B5="",B6="",COUNTA(C9:C14)=0),"×未入力",IF(AND(B3&lt;&gt;"",B5&lt;&gt;"",C5="",B6&lt;&gt;"",OR(AND(B6&lt;&gt;"越冬期",COUNTA(C9:C13)=5),AND(B6="越冬期",COUNTA(C9:C14)=6))),"○完了","△入力中"))</f>
        <v>×未入力</v>
      </c>
      <c r="H4" s="150" t="str">
        <f>IF(L6=0,"×未入力",IF(L6&gt;0,"○完了"))</f>
        <v>×未入力</v>
      </c>
      <c r="L4" s="136" t="s">
        <v>1891</v>
      </c>
    </row>
    <row r="5" spans="1:12" ht="19.5" customHeight="1" thickBot="1">
      <c r="A5" s="24" t="s">
        <v>1886</v>
      </c>
      <c r="B5" s="25"/>
      <c r="C5" s="13" t="str">
        <f>IF($B$5="", "→調査年度を入力してください",IF($L$5=1,"→調査年度をご確認ください",""))</f>
        <v>→調査年度を入力してください</v>
      </c>
      <c r="J5" s="31"/>
      <c r="L5" s="137" t="str">
        <f>IF(AND('1回目'!$B$10="",'1回目'!$B$11=""),"",IF('1回目'!B11&lt;4,IF(EXACT('1回目'!B10-1,B5),"",1),IF(EXACT('1回目'!B10,B5),"",1)))</f>
        <v/>
      </c>
    </row>
    <row r="6" spans="1:12" ht="19.5" customHeight="1">
      <c r="A6" s="24" t="s">
        <v>1869</v>
      </c>
      <c r="B6" s="32"/>
      <c r="C6" s="105" t="str">
        <f>IF(B6="", "→調査シーズンを選択してください", "")</f>
        <v>→調査シーズンを選択してください</v>
      </c>
      <c r="J6" s="268" t="s">
        <v>1884</v>
      </c>
      <c r="K6" s="251" t="s">
        <v>1885</v>
      </c>
      <c r="L6" s="138">
        <f>COUNTA(J9:J23)</f>
        <v>0</v>
      </c>
    </row>
    <row r="7" spans="1:12" ht="13.2" customHeight="1">
      <c r="A7" s="33"/>
      <c r="B7" s="34"/>
      <c r="J7" s="269"/>
      <c r="K7" s="252"/>
      <c r="L7" s="135" t="s">
        <v>1865</v>
      </c>
    </row>
    <row r="8" spans="1:12" ht="39.6" customHeight="1" thickBot="1">
      <c r="A8" s="255" t="s">
        <v>1586</v>
      </c>
      <c r="B8" s="257"/>
      <c r="C8" s="35" t="s">
        <v>1878</v>
      </c>
      <c r="D8" s="255" t="s">
        <v>1588</v>
      </c>
      <c r="E8" s="256"/>
      <c r="F8" s="256"/>
      <c r="G8" s="257"/>
      <c r="H8" s="35" t="s">
        <v>1589</v>
      </c>
      <c r="J8" s="270"/>
      <c r="K8" s="253"/>
      <c r="L8" s="135" t="s">
        <v>937</v>
      </c>
    </row>
    <row r="9" spans="1:12" ht="45" customHeight="1">
      <c r="A9" s="261" t="s">
        <v>1590</v>
      </c>
      <c r="B9" s="262"/>
      <c r="C9" s="36"/>
      <c r="D9" s="258"/>
      <c r="E9" s="259"/>
      <c r="F9" s="259"/>
      <c r="G9" s="260"/>
      <c r="H9" s="37"/>
      <c r="J9" s="89"/>
      <c r="K9" s="38"/>
      <c r="L9" s="135" t="str">
        <f t="shared" ref="L9:L16" si="0">IF($J9="","-",$J9)</f>
        <v>-</v>
      </c>
    </row>
    <row r="10" spans="1:12" ht="45" customHeight="1">
      <c r="A10" s="261" t="s">
        <v>1903</v>
      </c>
      <c r="B10" s="262"/>
      <c r="C10" s="36"/>
      <c r="D10" s="258"/>
      <c r="E10" s="259"/>
      <c r="F10" s="259"/>
      <c r="G10" s="260"/>
      <c r="H10" s="37"/>
      <c r="J10" s="86"/>
      <c r="K10" s="38"/>
      <c r="L10" s="135" t="str">
        <f t="shared" si="0"/>
        <v>-</v>
      </c>
    </row>
    <row r="11" spans="1:12" ht="45" customHeight="1">
      <c r="A11" s="261" t="s">
        <v>1835</v>
      </c>
      <c r="B11" s="262"/>
      <c r="C11" s="36"/>
      <c r="D11" s="258"/>
      <c r="E11" s="259"/>
      <c r="F11" s="259"/>
      <c r="G11" s="260"/>
      <c r="H11" s="37"/>
      <c r="J11" s="86"/>
      <c r="K11" s="38"/>
      <c r="L11" s="135" t="str">
        <f t="shared" si="0"/>
        <v>-</v>
      </c>
    </row>
    <row r="12" spans="1:12" ht="45" customHeight="1">
      <c r="A12" s="263" t="s">
        <v>1591</v>
      </c>
      <c r="B12" s="264"/>
      <c r="C12" s="36"/>
      <c r="D12" s="258"/>
      <c r="E12" s="259"/>
      <c r="F12" s="259"/>
      <c r="G12" s="260"/>
      <c r="H12" s="37"/>
      <c r="J12" s="86"/>
      <c r="K12" s="38"/>
      <c r="L12" s="135" t="str">
        <f t="shared" si="0"/>
        <v>-</v>
      </c>
    </row>
    <row r="13" spans="1:12" ht="45" customHeight="1">
      <c r="A13" s="261" t="s">
        <v>1593</v>
      </c>
      <c r="B13" s="262"/>
      <c r="C13" s="36"/>
      <c r="D13" s="265"/>
      <c r="E13" s="266"/>
      <c r="F13" s="266"/>
      <c r="G13" s="267"/>
      <c r="H13" s="37"/>
      <c r="J13" s="86"/>
      <c r="K13" s="38"/>
      <c r="L13" s="135" t="str">
        <f t="shared" si="0"/>
        <v>-</v>
      </c>
    </row>
    <row r="14" spans="1:12" ht="45" customHeight="1">
      <c r="A14" s="261" t="s">
        <v>1844</v>
      </c>
      <c r="B14" s="262"/>
      <c r="C14" s="39"/>
      <c r="D14" s="265"/>
      <c r="E14" s="266"/>
      <c r="F14" s="266"/>
      <c r="G14" s="267"/>
      <c r="H14" s="37"/>
      <c r="J14" s="86"/>
      <c r="K14" s="38"/>
      <c r="L14" s="135" t="str">
        <f t="shared" si="0"/>
        <v>-</v>
      </c>
    </row>
    <row r="15" spans="1:12" ht="45" customHeight="1">
      <c r="A15" s="261" t="s">
        <v>1594</v>
      </c>
      <c r="B15" s="262"/>
      <c r="C15" s="265"/>
      <c r="D15" s="266"/>
      <c r="E15" s="266"/>
      <c r="F15" s="266"/>
      <c r="G15" s="267"/>
      <c r="H15" s="37"/>
      <c r="J15" s="86"/>
      <c r="K15" s="38"/>
      <c r="L15" s="135" t="str">
        <f t="shared" si="0"/>
        <v>-</v>
      </c>
    </row>
    <row r="16" spans="1:12" ht="45" customHeight="1">
      <c r="J16" s="86"/>
      <c r="K16" s="38"/>
      <c r="L16" s="135" t="str">
        <f t="shared" si="0"/>
        <v>-</v>
      </c>
    </row>
    <row r="17" spans="10:12" ht="45" customHeight="1">
      <c r="J17" s="86"/>
      <c r="K17" s="38"/>
      <c r="L17" s="135" t="str">
        <f t="shared" ref="L17:L19" si="1">IF($J17="","-",$J17)</f>
        <v>-</v>
      </c>
    </row>
    <row r="18" spans="10:12" ht="45" customHeight="1">
      <c r="J18" s="86"/>
      <c r="K18" s="38"/>
      <c r="L18" s="135" t="str">
        <f t="shared" si="1"/>
        <v>-</v>
      </c>
    </row>
    <row r="19" spans="10:12" ht="45" customHeight="1">
      <c r="J19" s="86"/>
      <c r="K19" s="38"/>
      <c r="L19" s="135" t="str">
        <f t="shared" si="1"/>
        <v>-</v>
      </c>
    </row>
    <row r="20" spans="10:12" ht="45" customHeight="1">
      <c r="J20" s="86"/>
      <c r="K20" s="38"/>
      <c r="L20" s="135" t="str">
        <f>IF($J20="","-",$J20)</f>
        <v>-</v>
      </c>
    </row>
    <row r="21" spans="10:12" ht="45" customHeight="1">
      <c r="J21" s="86"/>
      <c r="K21" s="38"/>
      <c r="L21" s="135" t="str">
        <f>IF($J21="","-",$J21)</f>
        <v>-</v>
      </c>
    </row>
    <row r="22" spans="10:12" ht="45" customHeight="1">
      <c r="J22" s="86"/>
      <c r="K22" s="38"/>
      <c r="L22" s="135" t="str">
        <f>IF($J22="","-",$J22)</f>
        <v>-</v>
      </c>
    </row>
    <row r="23" spans="10:12" ht="45" customHeight="1" thickBot="1">
      <c r="J23" s="87"/>
      <c r="K23" s="38"/>
      <c r="L23" s="135" t="str">
        <f>IF($J23="","-",$J23)</f>
        <v>-</v>
      </c>
    </row>
  </sheetData>
  <sheetProtection sheet="1" formatCells="0" formatColumns="0" formatRows="0" insertHyperlinks="0" deleteRows="0" sort="0" autoFilter="0" pivotTables="0"/>
  <mergeCells count="21">
    <mergeCell ref="C15:G15"/>
    <mergeCell ref="E3:E4"/>
    <mergeCell ref="J6:J8"/>
    <mergeCell ref="B4:C4"/>
    <mergeCell ref="D10:G10"/>
    <mergeCell ref="D11:G11"/>
    <mergeCell ref="D12:G12"/>
    <mergeCell ref="D13:G13"/>
    <mergeCell ref="D14:G14"/>
    <mergeCell ref="A15:B15"/>
    <mergeCell ref="K6:K8"/>
    <mergeCell ref="A1:K1"/>
    <mergeCell ref="D8:G8"/>
    <mergeCell ref="D9:G9"/>
    <mergeCell ref="A14:B14"/>
    <mergeCell ref="A8:B8"/>
    <mergeCell ref="A9:B9"/>
    <mergeCell ref="A10:B10"/>
    <mergeCell ref="A11:B11"/>
    <mergeCell ref="A12:B12"/>
    <mergeCell ref="A13:B13"/>
  </mergeCells>
  <phoneticPr fontId="3"/>
  <conditionalFormatting sqref="B3">
    <cfRule type="expression" dxfId="123" priority="1">
      <formula>AND($B$3="",COUNTA($B$5,$B$6,$C$9:$C$14)&gt;0)</formula>
    </cfRule>
  </conditionalFormatting>
  <conditionalFormatting sqref="B5">
    <cfRule type="expression" dxfId="122" priority="2">
      <formula>OR(AND($B$5="",COUNTA($B$3,$B$6,$C$9:$C$14)&gt;0),AND($B$5&lt;&gt;"",$C$5&lt;&gt;""))</formula>
    </cfRule>
  </conditionalFormatting>
  <conditionalFormatting sqref="B6">
    <cfRule type="expression" dxfId="121" priority="7">
      <formula>AND($B$6="",COUNTA($B$3,$B$5,$C$9:$C$14)&gt;0)</formula>
    </cfRule>
  </conditionalFormatting>
  <conditionalFormatting sqref="C9:C13">
    <cfRule type="expression" dxfId="120" priority="9">
      <formula>AND($C9="",COUNTA($C$9:$C$13)&gt;0)</formula>
    </cfRule>
  </conditionalFormatting>
  <conditionalFormatting sqref="C14">
    <cfRule type="expression" dxfId="119" priority="11">
      <formula>AND($C$14="",$B$6="越冬期",COUNTA($C$9:$C$13)&gt;0)</formula>
    </cfRule>
  </conditionalFormatting>
  <conditionalFormatting sqref="D9:G12">
    <cfRule type="expression" dxfId="118" priority="10">
      <formula>AND($C9="有",$D9="")</formula>
    </cfRule>
  </conditionalFormatting>
  <conditionalFormatting sqref="J9">
    <cfRule type="expression" dxfId="117" priority="8">
      <formula>AND($B$3&lt;&gt;"",$J$9="")</formula>
    </cfRule>
  </conditionalFormatting>
  <dataValidations count="6">
    <dataValidation type="list" allowBlank="1" showInputMessage="1" showErrorMessage="1" errorTitle="入力エラー" error="「例年と同じ」「例年より早い」「例年より遅い」または「不明」をご記入ください" sqref="C14">
      <formula1>"例年と同じ,例年より早い,例年より遅い,不明"</formula1>
    </dataValidation>
    <dataValidation type="list" errorStyle="warning" imeMode="off" allowBlank="1" showInputMessage="1" showErrorMessage="1" errorTitle="入力エラー" error="リストからお選びいただくか、_x000a_大文字で半角英字の「C」もしくは「S」と、半角数字3桁でのご入力をお願いします_x000a_例）C070, S509など_x000a__x000a_そのまま記入される場合は、「はい」を押してください" sqref="B3">
      <formula1>SiteID</formula1>
    </dataValidation>
    <dataValidation type="list" showInputMessage="1" showErrorMessage="1" errorTitle="入力エラー" error="調査シーズンを、以下の基準に基づいてお選びください。_x000a__x000a_【調査シーズン】_x000a_「繁殖期」：沖縄では4-5月、本州・四国・九州では5月中旬-6月下旬、北海道では6月上旬-7月上旬_x000a_「越冬期」：12月中旬-翌2月中旬_x000a_「その他」：上記に該当しない期間" sqref="B6">
      <formula1>"繁殖期,越冬期,その他"</formula1>
    </dataValidation>
    <dataValidation type="list" allowBlank="1" showInputMessage="1" showErrorMessage="1" errorTitle="入力エラー" error="「有」「無」または「不明」をご記入ください" sqref="C9:C13">
      <formula1>"有,無,不明"</formula1>
    </dataValidation>
    <dataValidation type="list" errorStyle="warning" allowBlank="1" showInputMessage="1" showErrorMessage="1" errorTitle="入力エラー" error="区間名には半角で「A」「B」などのアルファベットを使用することをお勧めします。" sqref="J9:J23">
      <formula1>"A,B,C,D,E,F,G,H,I,J,K,L,M,N,O"</formula1>
    </dataValidation>
    <dataValidation type="whole" imeMode="halfAlpha" allowBlank="1" showInputMessage="1" showErrorMessage="1" errorTitle="西暦でご入力ください" error="解析に使用するため、西暦４桁の数字（2019,2020など）でご入力ください" sqref="B5">
      <formula1>1900</formula1>
      <formula2>9999</formula2>
    </dataValidation>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288"/>
  <sheetViews>
    <sheetView showGridLines="0" topLeftCell="A7" zoomScale="85" zoomScaleNormal="85" workbookViewId="0">
      <selection activeCell="T42" sqref="T42"/>
    </sheetView>
  </sheetViews>
  <sheetFormatPr defaultColWidth="9" defaultRowHeight="12.9"/>
  <cols>
    <col min="1" max="1" width="17" style="75" customWidth="1"/>
    <col min="2" max="2" width="21" style="41" customWidth="1"/>
    <col min="3" max="3" width="3.1015625" style="75" customWidth="1"/>
    <col min="4" max="4" width="8.68359375" style="41" customWidth="1"/>
    <col min="5" max="5" width="3.7890625" style="75" customWidth="1"/>
    <col min="6" max="8" width="9.5234375" style="41" customWidth="1"/>
    <col min="9" max="9" width="9" style="41"/>
    <col min="10" max="10" width="13.3125" style="41" customWidth="1"/>
    <col min="11" max="11" width="10.68359375" style="41" customWidth="1"/>
    <col min="12" max="12" width="25.41796875" style="76" customWidth="1"/>
    <col min="13" max="14" width="10.89453125" style="43" customWidth="1"/>
    <col min="15" max="15" width="3" style="194" hidden="1" customWidth="1"/>
    <col min="16" max="16" width="3.1015625" style="194" hidden="1" customWidth="1"/>
    <col min="17" max="17" width="9" style="44"/>
    <col min="18" max="16384" width="9" style="43"/>
  </cols>
  <sheetData>
    <row r="1" spans="1:17" ht="20.7">
      <c r="A1" s="40" t="s">
        <v>1935</v>
      </c>
      <c r="C1" s="41"/>
      <c r="E1" s="41"/>
      <c r="L1" s="42"/>
      <c r="O1" s="186"/>
      <c r="P1" s="186"/>
    </row>
    <row r="2" spans="1:17" ht="21.6" customHeight="1">
      <c r="A2" s="22" t="s">
        <v>1867</v>
      </c>
      <c r="C2" s="41"/>
      <c r="E2" s="41"/>
      <c r="J2" s="226" t="s">
        <v>1856</v>
      </c>
      <c r="K2" s="26"/>
      <c r="L2" s="45" t="s">
        <v>1866</v>
      </c>
      <c r="M2" s="45" t="s">
        <v>1857</v>
      </c>
      <c r="N2" s="45" t="s">
        <v>1858</v>
      </c>
      <c r="O2" s="186"/>
      <c r="P2" s="186"/>
    </row>
    <row r="3" spans="1:17" s="50" customFormat="1" ht="16.5" customHeight="1">
      <c r="A3" s="46" t="s">
        <v>318</v>
      </c>
      <c r="B3" s="77" t="str">
        <f>IF(特徴的な変化!B3&lt;&gt;"",特徴的な変化!B3,"")</f>
        <v/>
      </c>
      <c r="C3" s="14" t="str">
        <f>IF(特徴的な変化!$C$3="→サイト番号を入力してください","→先に「特徴的な変化」シートの入力をお願いします！","")</f>
        <v>→先に「特徴的な変化」シートの入力をお願いします！</v>
      </c>
      <c r="D3" s="48"/>
      <c r="E3" s="48"/>
      <c r="F3" s="48"/>
      <c r="G3" s="48"/>
      <c r="H3" s="48"/>
      <c r="I3" s="49"/>
      <c r="J3" s="226"/>
      <c r="K3" s="30" t="s">
        <v>1852</v>
      </c>
      <c r="L3" s="150" t="str">
        <f>IF(COUNTA(B6,B8,B10:B12)=0,"×未入力",IF(AND(B13&lt;&gt;"",COUNTA(B3,B6,B8,B10:B12,B14)=7),"○完了","△入力中"))</f>
        <v>×未入力</v>
      </c>
      <c r="M3" s="150" t="str">
        <f>IF(COUNTA(A20,C20:F20)=0,"×未入力",IF(O19&gt;0,"△入力中","○完了"))</f>
        <v>×未入力</v>
      </c>
      <c r="N3" s="150" t="str">
        <f>IF(COUNTA($A39:$L39)=0,"×未入力",IF(OR($P$38&gt;0,$A$35&lt;&gt;""),"△入力中","○完了"))</f>
        <v>×未入力</v>
      </c>
      <c r="O3" s="186"/>
      <c r="P3" s="186"/>
      <c r="Q3" s="44"/>
    </row>
    <row r="4" spans="1:17" s="50" customFormat="1" ht="16.5" customHeight="1">
      <c r="A4" s="46" t="s">
        <v>1152</v>
      </c>
      <c r="B4" s="78" t="str">
        <f>IF(特徴的な変化!B4&lt;&gt;"",特徴的な変化!B4,"")</f>
        <v/>
      </c>
      <c r="C4" s="51"/>
      <c r="D4" s="48"/>
      <c r="E4" s="48"/>
      <c r="F4" s="48"/>
      <c r="G4" s="48"/>
      <c r="J4" s="227"/>
      <c r="K4" s="227"/>
      <c r="L4" s="227"/>
      <c r="M4" s="227"/>
      <c r="N4" s="227"/>
      <c r="O4" s="186"/>
      <c r="P4" s="186"/>
      <c r="Q4" s="44"/>
    </row>
    <row r="5" spans="1:17" s="50" customFormat="1" ht="24" customHeight="1">
      <c r="A5" s="228" t="s">
        <v>1866</v>
      </c>
      <c r="B5" s="228"/>
      <c r="C5" s="52"/>
      <c r="D5" s="52"/>
      <c r="E5" s="52"/>
      <c r="F5" s="52"/>
      <c r="G5" s="52"/>
      <c r="O5" s="186"/>
      <c r="P5" s="186"/>
      <c r="Q5" s="44"/>
    </row>
    <row r="6" spans="1:17" s="50" customFormat="1" ht="12.3">
      <c r="A6" s="46" t="s">
        <v>1870</v>
      </c>
      <c r="B6" s="53"/>
      <c r="C6" s="52"/>
      <c r="D6" s="52"/>
      <c r="E6" s="52"/>
      <c r="F6" s="52"/>
      <c r="G6" s="52"/>
      <c r="H6" s="52"/>
      <c r="K6" s="49"/>
      <c r="L6" s="54"/>
      <c r="O6" s="186"/>
      <c r="P6" s="186"/>
      <c r="Q6" s="44"/>
    </row>
    <row r="7" spans="1:17" s="50" customFormat="1" ht="12.3">
      <c r="A7" s="55" t="s">
        <v>692</v>
      </c>
      <c r="B7" s="229"/>
      <c r="C7" s="230"/>
      <c r="D7" s="230"/>
      <c r="E7" s="230"/>
      <c r="F7" s="230"/>
      <c r="G7" s="230"/>
      <c r="H7" s="230"/>
      <c r="I7" s="230"/>
      <c r="J7" s="230"/>
      <c r="K7" s="231"/>
      <c r="L7" s="52"/>
      <c r="O7" s="186"/>
      <c r="P7" s="186"/>
      <c r="Q7" s="44"/>
    </row>
    <row r="8" spans="1:17" s="50" customFormat="1" ht="12.3">
      <c r="A8" s="46" t="s">
        <v>1871</v>
      </c>
      <c r="B8" s="56"/>
      <c r="C8" s="52"/>
      <c r="D8" s="52"/>
      <c r="E8" s="52"/>
      <c r="F8" s="52"/>
      <c r="G8" s="52"/>
      <c r="H8" s="52"/>
      <c r="I8" s="49"/>
      <c r="J8" s="49"/>
      <c r="K8" s="49"/>
      <c r="L8" s="54"/>
      <c r="O8" s="186"/>
      <c r="P8" s="186"/>
      <c r="Q8" s="44"/>
    </row>
    <row r="9" spans="1:17" s="50" customFormat="1" ht="6.75" customHeight="1">
      <c r="A9" s="57"/>
      <c r="B9" s="52"/>
      <c r="C9" s="52"/>
      <c r="D9" s="52"/>
      <c r="E9" s="52"/>
      <c r="F9" s="52"/>
      <c r="G9" s="52"/>
      <c r="O9" s="186"/>
      <c r="P9" s="186"/>
      <c r="Q9" s="44"/>
    </row>
    <row r="10" spans="1:17" s="50" customFormat="1" ht="14.25" customHeight="1">
      <c r="A10" s="46" t="s">
        <v>1872</v>
      </c>
      <c r="B10" s="58"/>
      <c r="C10" s="59"/>
      <c r="D10" s="49"/>
      <c r="E10" s="52"/>
      <c r="F10" s="52"/>
      <c r="O10" s="186"/>
      <c r="P10" s="186"/>
      <c r="Q10" s="44"/>
    </row>
    <row r="11" spans="1:17" s="50" customFormat="1" ht="14.25" customHeight="1">
      <c r="A11" s="46" t="s">
        <v>1873</v>
      </c>
      <c r="B11" s="58"/>
      <c r="C11" s="59"/>
      <c r="D11" s="52"/>
      <c r="E11" s="52"/>
      <c r="F11" s="52"/>
      <c r="O11" s="186"/>
      <c r="P11" s="186"/>
      <c r="Q11" s="44"/>
    </row>
    <row r="12" spans="1:17" s="50" customFormat="1" ht="12.3">
      <c r="A12" s="46" t="s">
        <v>1874</v>
      </c>
      <c r="B12" s="58"/>
      <c r="C12" s="60"/>
      <c r="D12" s="52"/>
      <c r="E12" s="52"/>
      <c r="F12" s="52"/>
      <c r="L12" s="61"/>
      <c r="M12" s="61"/>
      <c r="O12" s="186"/>
      <c r="P12" s="186"/>
      <c r="Q12" s="44"/>
    </row>
    <row r="13" spans="1:17" s="50" customFormat="1" ht="12.3">
      <c r="A13" s="46" t="s">
        <v>685</v>
      </c>
      <c r="B13" s="79" t="str">
        <f>IF(特徴的な変化!B6="","",特徴的な変化!B6)</f>
        <v/>
      </c>
      <c r="C13" s="47"/>
      <c r="D13" s="52"/>
      <c r="E13" s="52"/>
      <c r="F13" s="52"/>
      <c r="O13" s="186"/>
      <c r="P13" s="186"/>
      <c r="Q13" s="44"/>
    </row>
    <row r="14" spans="1:17" s="50" customFormat="1" ht="12.3">
      <c r="A14" s="46" t="s">
        <v>689</v>
      </c>
      <c r="B14" s="58">
        <v>1</v>
      </c>
      <c r="C14" s="60"/>
      <c r="D14" s="52"/>
      <c r="O14" s="186"/>
      <c r="P14" s="186"/>
      <c r="Q14" s="44"/>
    </row>
    <row r="15" spans="1:17" s="50" customFormat="1" ht="12.3">
      <c r="A15" s="46" t="s">
        <v>1151</v>
      </c>
      <c r="B15" s="62"/>
      <c r="C15" s="52"/>
      <c r="D15" s="52"/>
      <c r="O15" s="186"/>
      <c r="P15" s="186"/>
      <c r="Q15" s="44"/>
    </row>
    <row r="16" spans="1:17" s="50" customFormat="1" ht="7.5" customHeight="1">
      <c r="A16" s="52"/>
      <c r="B16" s="52"/>
      <c r="C16" s="52"/>
      <c r="D16" s="52"/>
      <c r="E16" s="52"/>
      <c r="F16" s="49"/>
      <c r="G16" s="49"/>
      <c r="H16" s="49"/>
      <c r="I16" s="49"/>
      <c r="J16" s="49"/>
      <c r="K16" s="49"/>
      <c r="L16" s="54"/>
      <c r="O16" s="186"/>
      <c r="P16" s="186"/>
      <c r="Q16" s="44"/>
    </row>
    <row r="17" spans="1:17" s="50" customFormat="1" ht="34.200000000000003" customHeight="1">
      <c r="A17" s="63" t="s">
        <v>934</v>
      </c>
      <c r="B17" s="232"/>
      <c r="C17" s="233"/>
      <c r="D17" s="233"/>
      <c r="E17" s="233"/>
      <c r="F17" s="233"/>
      <c r="G17" s="233"/>
      <c r="H17" s="233"/>
      <c r="I17" s="233"/>
      <c r="J17" s="233"/>
      <c r="K17" s="233"/>
      <c r="L17" s="234"/>
      <c r="O17" s="186"/>
      <c r="P17" s="186"/>
      <c r="Q17" s="44"/>
    </row>
    <row r="18" spans="1:17" s="50" customFormat="1" ht="24.6" customHeight="1">
      <c r="A18" s="225" t="s">
        <v>1857</v>
      </c>
      <c r="B18" s="225"/>
      <c r="C18" s="83" t="str">
        <f>IF(特徴的な変化!$L$6=0,"→先に「特徴的な変化」シートへ区間名をご入力ください　【こちらをクリック→","")</f>
        <v>→先に「特徴的な変化」シートへ区間名をご入力ください　【こちらをクリック→</v>
      </c>
      <c r="D18" s="64"/>
      <c r="E18" s="52"/>
      <c r="F18" s="49"/>
      <c r="G18" s="49"/>
      <c r="H18" s="49"/>
      <c r="I18" s="49"/>
      <c r="J18" s="49"/>
      <c r="K18" s="84" t="str">
        <f>IF(特徴的な変化!$L$6=0,HYPERLINK("#特徴的な変化!J6","区間名を入力"),"")</f>
        <v>区間名を入力</v>
      </c>
      <c r="M18" s="54"/>
      <c r="O18" s="187" t="s">
        <v>1893</v>
      </c>
      <c r="P18" s="186"/>
      <c r="Q18" s="44"/>
    </row>
    <row r="19" spans="1:17" s="50" customFormat="1" ht="12.3">
      <c r="A19" s="185" t="s">
        <v>1875</v>
      </c>
      <c r="B19" s="65" t="s">
        <v>1164</v>
      </c>
      <c r="C19" s="235" t="s">
        <v>1876</v>
      </c>
      <c r="D19" s="236"/>
      <c r="E19" s="235" t="s">
        <v>1877</v>
      </c>
      <c r="F19" s="236"/>
      <c r="G19" s="185" t="s">
        <v>1153</v>
      </c>
      <c r="H19" s="237" t="s">
        <v>935</v>
      </c>
      <c r="I19" s="237"/>
      <c r="J19" s="237"/>
      <c r="K19" s="237"/>
      <c r="L19" s="237"/>
      <c r="O19" s="188">
        <f>COUNTIF(O20:O34,"&lt;3")</f>
        <v>0</v>
      </c>
      <c r="P19" s="186"/>
      <c r="Q19" s="44"/>
    </row>
    <row r="20" spans="1:17" s="50" customFormat="1" ht="15" customHeight="1">
      <c r="A20" s="66"/>
      <c r="B20" s="80" t="str">
        <f>IFERROR(VLOOKUP($A20,特徴的な変化!$J$9:$K$23,2,FALSE),"")&amp;""</f>
        <v/>
      </c>
      <c r="C20" s="238"/>
      <c r="D20" s="239"/>
      <c r="E20" s="238"/>
      <c r="F20" s="239"/>
      <c r="G20" s="82" t="str">
        <f t="shared" ref="G20:G34" si="0">IF(AND(C20&lt;&gt;"",E20&lt;&gt;""),E20-C20,"")</f>
        <v/>
      </c>
      <c r="H20" s="240"/>
      <c r="I20" s="240"/>
      <c r="J20" s="240"/>
      <c r="K20" s="240"/>
      <c r="L20" s="240"/>
      <c r="O20" s="189" t="str">
        <f>IF(COUNTA(A20,C20:F20)=0,"",COUNTA(A20,C20:F20))</f>
        <v/>
      </c>
      <c r="P20" s="186"/>
      <c r="Q20" s="44"/>
    </row>
    <row r="21" spans="1:17" s="50" customFormat="1" ht="15" customHeight="1">
      <c r="A21" s="66"/>
      <c r="B21" s="80" t="str">
        <f>IFERROR(VLOOKUP($A21,特徴的な変化!$J$9:$K$23,2,FALSE),"")&amp;""</f>
        <v/>
      </c>
      <c r="C21" s="238"/>
      <c r="D21" s="239"/>
      <c r="E21" s="238"/>
      <c r="F21" s="239"/>
      <c r="G21" s="82" t="str">
        <f t="shared" si="0"/>
        <v/>
      </c>
      <c r="H21" s="240"/>
      <c r="I21" s="240"/>
      <c r="J21" s="240"/>
      <c r="K21" s="240"/>
      <c r="L21" s="240"/>
      <c r="O21" s="189" t="str">
        <f t="shared" ref="O21:O34" si="1">IF(COUNTA(A21,C21:F21)=0,"",COUNTA(A21,C21:F21))</f>
        <v/>
      </c>
      <c r="P21" s="186"/>
      <c r="Q21" s="44"/>
    </row>
    <row r="22" spans="1:17" s="50" customFormat="1" ht="15" customHeight="1">
      <c r="A22" s="66"/>
      <c r="B22" s="80" t="str">
        <f>IFERROR(VLOOKUP($A22,特徴的な変化!$J$9:$K$23,2,FALSE),"")&amp;""</f>
        <v/>
      </c>
      <c r="C22" s="238"/>
      <c r="D22" s="239"/>
      <c r="E22" s="238"/>
      <c r="F22" s="239"/>
      <c r="G22" s="82" t="str">
        <f t="shared" si="0"/>
        <v/>
      </c>
      <c r="H22" s="240"/>
      <c r="I22" s="240"/>
      <c r="J22" s="240"/>
      <c r="K22" s="240"/>
      <c r="L22" s="240"/>
      <c r="O22" s="189" t="str">
        <f t="shared" si="1"/>
        <v/>
      </c>
      <c r="P22" s="186"/>
      <c r="Q22" s="44"/>
    </row>
    <row r="23" spans="1:17" s="50" customFormat="1" ht="15" customHeight="1">
      <c r="A23" s="66"/>
      <c r="B23" s="80" t="str">
        <f>IFERROR(VLOOKUP($A23,特徴的な変化!$J$9:$K$23,2,FALSE),"")&amp;""</f>
        <v/>
      </c>
      <c r="C23" s="238"/>
      <c r="D23" s="239"/>
      <c r="E23" s="238"/>
      <c r="F23" s="239"/>
      <c r="G23" s="82" t="str">
        <f t="shared" si="0"/>
        <v/>
      </c>
      <c r="H23" s="240"/>
      <c r="I23" s="240"/>
      <c r="J23" s="240"/>
      <c r="K23" s="240"/>
      <c r="L23" s="240"/>
      <c r="O23" s="189" t="str">
        <f t="shared" si="1"/>
        <v/>
      </c>
      <c r="P23" s="186"/>
      <c r="Q23" s="44"/>
    </row>
    <row r="24" spans="1:17" s="50" customFormat="1" ht="15" customHeight="1">
      <c r="A24" s="66"/>
      <c r="B24" s="80" t="str">
        <f>IFERROR(VLOOKUP($A24,特徴的な変化!$J$9:$K$23,2,FALSE),"")&amp;""</f>
        <v/>
      </c>
      <c r="C24" s="238"/>
      <c r="D24" s="239"/>
      <c r="E24" s="238"/>
      <c r="F24" s="239"/>
      <c r="G24" s="82" t="str">
        <f t="shared" si="0"/>
        <v/>
      </c>
      <c r="H24" s="240"/>
      <c r="I24" s="240"/>
      <c r="J24" s="240"/>
      <c r="K24" s="240"/>
      <c r="L24" s="240"/>
      <c r="O24" s="189" t="str">
        <f t="shared" si="1"/>
        <v/>
      </c>
      <c r="P24" s="186"/>
      <c r="Q24" s="44"/>
    </row>
    <row r="25" spans="1:17" s="50" customFormat="1" ht="15" customHeight="1">
      <c r="A25" s="66"/>
      <c r="B25" s="80" t="str">
        <f>IFERROR(VLOOKUP($A25,特徴的な変化!$J$9:$K$23,2,FALSE),"")&amp;""</f>
        <v/>
      </c>
      <c r="C25" s="238"/>
      <c r="D25" s="239"/>
      <c r="E25" s="238"/>
      <c r="F25" s="239"/>
      <c r="G25" s="82" t="str">
        <f t="shared" si="0"/>
        <v/>
      </c>
      <c r="H25" s="240"/>
      <c r="I25" s="240"/>
      <c r="J25" s="240"/>
      <c r="K25" s="240"/>
      <c r="L25" s="240"/>
      <c r="O25" s="189" t="str">
        <f t="shared" si="1"/>
        <v/>
      </c>
      <c r="P25" s="186"/>
      <c r="Q25" s="44"/>
    </row>
    <row r="26" spans="1:17" s="50" customFormat="1" ht="15" customHeight="1">
      <c r="A26" s="66"/>
      <c r="B26" s="80" t="str">
        <f>IFERROR(VLOOKUP($A26,特徴的な変化!$J$9:$K$23,2,FALSE),"")&amp;""</f>
        <v/>
      </c>
      <c r="C26" s="238"/>
      <c r="D26" s="239"/>
      <c r="E26" s="238"/>
      <c r="F26" s="239"/>
      <c r="G26" s="82" t="str">
        <f t="shared" si="0"/>
        <v/>
      </c>
      <c r="H26" s="240"/>
      <c r="I26" s="240"/>
      <c r="J26" s="240"/>
      <c r="K26" s="240"/>
      <c r="L26" s="240"/>
      <c r="O26" s="189" t="str">
        <f t="shared" si="1"/>
        <v/>
      </c>
      <c r="P26" s="186"/>
      <c r="Q26" s="44"/>
    </row>
    <row r="27" spans="1:17" s="50" customFormat="1" ht="15" customHeight="1">
      <c r="A27" s="66"/>
      <c r="B27" s="80" t="str">
        <f>IFERROR(VLOOKUP($A27,特徴的な変化!$J$9:$K$23,2,FALSE),"")&amp;""</f>
        <v/>
      </c>
      <c r="C27" s="238"/>
      <c r="D27" s="239"/>
      <c r="E27" s="238"/>
      <c r="F27" s="239"/>
      <c r="G27" s="82" t="str">
        <f t="shared" si="0"/>
        <v/>
      </c>
      <c r="H27" s="240"/>
      <c r="I27" s="240"/>
      <c r="J27" s="240"/>
      <c r="K27" s="240"/>
      <c r="L27" s="240"/>
      <c r="O27" s="189" t="str">
        <f t="shared" si="1"/>
        <v/>
      </c>
      <c r="P27" s="186"/>
      <c r="Q27" s="44"/>
    </row>
    <row r="28" spans="1:17" s="50" customFormat="1" ht="15" customHeight="1">
      <c r="A28" s="66"/>
      <c r="B28" s="80" t="str">
        <f>IFERROR(VLOOKUP($A28,特徴的な変化!$J$9:$K$23,2,FALSE),"")&amp;""</f>
        <v/>
      </c>
      <c r="C28" s="238"/>
      <c r="D28" s="239"/>
      <c r="E28" s="238"/>
      <c r="F28" s="239"/>
      <c r="G28" s="82" t="str">
        <f t="shared" si="0"/>
        <v/>
      </c>
      <c r="H28" s="240"/>
      <c r="I28" s="240"/>
      <c r="J28" s="240"/>
      <c r="K28" s="240"/>
      <c r="L28" s="240"/>
      <c r="O28" s="189" t="str">
        <f t="shared" si="1"/>
        <v/>
      </c>
      <c r="P28" s="186"/>
      <c r="Q28" s="44"/>
    </row>
    <row r="29" spans="1:17" s="50" customFormat="1" ht="15" customHeight="1">
      <c r="A29" s="66"/>
      <c r="B29" s="80" t="str">
        <f>IFERROR(VLOOKUP($A29,特徴的な変化!$J$9:$K$23,2,FALSE),"")&amp;""</f>
        <v/>
      </c>
      <c r="C29" s="238"/>
      <c r="D29" s="239"/>
      <c r="E29" s="238"/>
      <c r="F29" s="239"/>
      <c r="G29" s="82" t="str">
        <f t="shared" si="0"/>
        <v/>
      </c>
      <c r="H29" s="240"/>
      <c r="I29" s="240"/>
      <c r="J29" s="240"/>
      <c r="K29" s="240"/>
      <c r="L29" s="240"/>
      <c r="O29" s="189" t="str">
        <f t="shared" si="1"/>
        <v/>
      </c>
      <c r="P29" s="186"/>
      <c r="Q29" s="44"/>
    </row>
    <row r="30" spans="1:17" s="50" customFormat="1" ht="15" customHeight="1">
      <c r="A30" s="66"/>
      <c r="B30" s="80" t="str">
        <f>IFERROR(VLOOKUP($A30,特徴的な変化!$J$9:$K$23,2,FALSE),"")&amp;""</f>
        <v/>
      </c>
      <c r="C30" s="238"/>
      <c r="D30" s="239"/>
      <c r="E30" s="238"/>
      <c r="F30" s="239"/>
      <c r="G30" s="82" t="str">
        <f t="shared" si="0"/>
        <v/>
      </c>
      <c r="H30" s="241"/>
      <c r="I30" s="242"/>
      <c r="J30" s="242"/>
      <c r="K30" s="242"/>
      <c r="L30" s="243"/>
      <c r="O30" s="189" t="str">
        <f t="shared" si="1"/>
        <v/>
      </c>
      <c r="P30" s="186"/>
      <c r="Q30" s="44"/>
    </row>
    <row r="31" spans="1:17" s="50" customFormat="1" ht="15" customHeight="1">
      <c r="A31" s="66"/>
      <c r="B31" s="80" t="str">
        <f>IFERROR(VLOOKUP($A31,特徴的な変化!$J$9:$K$23,2,FALSE),"")&amp;""</f>
        <v/>
      </c>
      <c r="C31" s="238"/>
      <c r="D31" s="239"/>
      <c r="E31" s="238"/>
      <c r="F31" s="239"/>
      <c r="G31" s="82" t="str">
        <f t="shared" si="0"/>
        <v/>
      </c>
      <c r="H31" s="241"/>
      <c r="I31" s="242"/>
      <c r="J31" s="242"/>
      <c r="K31" s="242"/>
      <c r="L31" s="243"/>
      <c r="O31" s="189" t="str">
        <f t="shared" si="1"/>
        <v/>
      </c>
      <c r="P31" s="186"/>
      <c r="Q31" s="44"/>
    </row>
    <row r="32" spans="1:17" s="50" customFormat="1" ht="15" customHeight="1">
      <c r="A32" s="66"/>
      <c r="B32" s="80" t="str">
        <f>IFERROR(VLOOKUP($A32,特徴的な変化!$J$9:$K$23,2,FALSE),"")&amp;""</f>
        <v/>
      </c>
      <c r="C32" s="238"/>
      <c r="D32" s="239"/>
      <c r="E32" s="238"/>
      <c r="F32" s="239"/>
      <c r="G32" s="82" t="str">
        <f t="shared" si="0"/>
        <v/>
      </c>
      <c r="H32" s="241"/>
      <c r="I32" s="242"/>
      <c r="J32" s="242"/>
      <c r="K32" s="242"/>
      <c r="L32" s="243"/>
      <c r="O32" s="189" t="str">
        <f t="shared" si="1"/>
        <v/>
      </c>
      <c r="P32" s="186"/>
      <c r="Q32" s="44"/>
    </row>
    <row r="33" spans="1:17" s="50" customFormat="1" ht="15" customHeight="1">
      <c r="A33" s="66"/>
      <c r="B33" s="80" t="str">
        <f>IFERROR(VLOOKUP($A33,特徴的な変化!$J$9:$K$23,2,FALSE),"")&amp;""</f>
        <v/>
      </c>
      <c r="C33" s="238"/>
      <c r="D33" s="239"/>
      <c r="E33" s="238"/>
      <c r="F33" s="239"/>
      <c r="G33" s="82" t="str">
        <f t="shared" si="0"/>
        <v/>
      </c>
      <c r="H33" s="241"/>
      <c r="I33" s="242"/>
      <c r="J33" s="242"/>
      <c r="K33" s="242"/>
      <c r="L33" s="243"/>
      <c r="O33" s="189" t="str">
        <f t="shared" si="1"/>
        <v/>
      </c>
      <c r="P33" s="186"/>
      <c r="Q33" s="44"/>
    </row>
    <row r="34" spans="1:17" s="50" customFormat="1" ht="15" customHeight="1">
      <c r="A34" s="66"/>
      <c r="B34" s="80" t="str">
        <f>IFERROR(VLOOKUP($A34,特徴的な変化!$J$9:$K$23,2,FALSE),"")&amp;""</f>
        <v/>
      </c>
      <c r="C34" s="238"/>
      <c r="D34" s="239"/>
      <c r="E34" s="238"/>
      <c r="F34" s="239"/>
      <c r="G34" s="82" t="str">
        <f t="shared" si="0"/>
        <v/>
      </c>
      <c r="H34" s="241"/>
      <c r="I34" s="242"/>
      <c r="J34" s="242"/>
      <c r="K34" s="242"/>
      <c r="L34" s="243"/>
      <c r="O34" s="189" t="str">
        <f t="shared" si="1"/>
        <v/>
      </c>
      <c r="P34" s="186"/>
      <c r="Q34" s="44"/>
    </row>
    <row r="35" spans="1:17" s="50" customFormat="1" ht="19.8" customHeight="1">
      <c r="A35" s="81" t="str">
        <f>IF(COUNTA($A39:$L39)=0,"",IF($O$38&lt;特徴的な変化!$L$6,"→区間名リストに入力したすべての区間について結果をご記入ください",""))</f>
        <v/>
      </c>
      <c r="B35" s="52"/>
      <c r="C35" s="52"/>
      <c r="D35" s="52"/>
      <c r="E35" s="52"/>
      <c r="F35" s="49"/>
      <c r="G35" s="49"/>
      <c r="H35" s="49"/>
      <c r="I35" s="49"/>
      <c r="J35" s="49"/>
      <c r="K35" s="49"/>
      <c r="L35" s="54"/>
      <c r="O35" s="186"/>
      <c r="P35" s="186"/>
      <c r="Q35" s="44"/>
    </row>
    <row r="36" spans="1:17" s="50" customFormat="1" ht="17.399999999999999" customHeight="1">
      <c r="A36" s="225" t="s">
        <v>1879</v>
      </c>
      <c r="B36" s="225"/>
      <c r="F36" s="248" t="s">
        <v>1155</v>
      </c>
      <c r="G36" s="248"/>
      <c r="H36" s="248"/>
      <c r="I36" s="248"/>
      <c r="J36" s="248"/>
      <c r="K36" s="248"/>
      <c r="M36" s="67"/>
      <c r="O36" s="186"/>
      <c r="P36" s="186"/>
      <c r="Q36" s="44"/>
    </row>
    <row r="37" spans="1:17" s="50" customFormat="1" ht="13.5" customHeight="1">
      <c r="A37" s="248" t="s">
        <v>1880</v>
      </c>
      <c r="B37" s="248" t="s">
        <v>1881</v>
      </c>
      <c r="C37" s="249" t="s">
        <v>1389</v>
      </c>
      <c r="D37" s="248" t="s">
        <v>1882</v>
      </c>
      <c r="E37" s="248" t="s">
        <v>1390</v>
      </c>
      <c r="F37" s="237" t="s">
        <v>1883</v>
      </c>
      <c r="G37" s="237"/>
      <c r="H37" s="237"/>
      <c r="I37" s="250" t="s">
        <v>1290</v>
      </c>
      <c r="J37" s="237" t="s">
        <v>1154</v>
      </c>
      <c r="K37" s="244" t="s">
        <v>976</v>
      </c>
      <c r="L37" s="246" t="s">
        <v>1150</v>
      </c>
      <c r="O37" s="190" t="s">
        <v>1894</v>
      </c>
      <c r="P37" s="191" t="s">
        <v>1892</v>
      </c>
      <c r="Q37" s="44"/>
    </row>
    <row r="38" spans="1:17" s="50" customFormat="1" ht="12.3">
      <c r="A38" s="248"/>
      <c r="B38" s="248"/>
      <c r="C38" s="248"/>
      <c r="D38" s="248"/>
      <c r="E38" s="248"/>
      <c r="F38" s="185" t="s">
        <v>686</v>
      </c>
      <c r="G38" s="185" t="s">
        <v>1391</v>
      </c>
      <c r="H38" s="185" t="s">
        <v>687</v>
      </c>
      <c r="I38" s="237"/>
      <c r="J38" s="237"/>
      <c r="K38" s="245"/>
      <c r="L38" s="247"/>
      <c r="O38" s="192">
        <f>IF($A$39="",0,ROUND(SUMPRODUCT(1/COUNTIF($O$39:$O$288,$O$39:$O$288)),0)-1)</f>
        <v>0</v>
      </c>
      <c r="P38" s="193">
        <f>COUNTIF(P39:P288,"&gt;0")</f>
        <v>0</v>
      </c>
      <c r="Q38" s="44"/>
    </row>
    <row r="39" spans="1:17" s="50" customFormat="1" ht="21" customHeight="1">
      <c r="A39" s="66"/>
      <c r="B39" s="68"/>
      <c r="C39" s="69"/>
      <c r="D39" s="70"/>
      <c r="E39" s="69"/>
      <c r="F39" s="71"/>
      <c r="G39" s="71"/>
      <c r="H39" s="71"/>
      <c r="I39" s="72"/>
      <c r="J39" s="72"/>
      <c r="K39" s="72"/>
      <c r="L39" s="73"/>
      <c r="N39" s="74"/>
      <c r="O39" s="186" t="str">
        <f>IF(OR($A39="",$A39="範囲外",$A39="-"),"",$A39)</f>
        <v/>
      </c>
      <c r="P39" s="186" t="str">
        <f t="shared" ref="P39:P102" si="2">IF(COUNTA(A39:B39,D39,F39:H39)=0,"",IF(AND(A39&lt;&gt;"-",COUNTIF(区間名,A39)&gt;0,OR(AND(B39&lt;&gt;"",D39&gt;0,COUNTA(F39:H39)&gt;0),AND(OR(B39="未調査",B39="記録無し"),D39&lt;1,COUNTA(F39:H39)=0))),0,1))</f>
        <v/>
      </c>
      <c r="Q39" s="44"/>
    </row>
    <row r="40" spans="1:17" s="50" customFormat="1" ht="21" customHeight="1">
      <c r="A40" s="66"/>
      <c r="B40" s="68"/>
      <c r="C40" s="69"/>
      <c r="D40" s="70"/>
      <c r="E40" s="69"/>
      <c r="F40" s="71"/>
      <c r="G40" s="71"/>
      <c r="H40" s="71"/>
      <c r="I40" s="72"/>
      <c r="J40" s="72"/>
      <c r="K40" s="72"/>
      <c r="L40" s="73"/>
      <c r="N40" s="74"/>
      <c r="O40" s="186" t="str">
        <f t="shared" ref="O40:O103" si="3">IF(OR($A40="",$A40="範囲外",$A40="-"),"",$A40)</f>
        <v/>
      </c>
      <c r="P40" s="186" t="str">
        <f t="shared" si="2"/>
        <v/>
      </c>
      <c r="Q40" s="44"/>
    </row>
    <row r="41" spans="1:17" s="50" customFormat="1" ht="21" customHeight="1">
      <c r="A41" s="66"/>
      <c r="B41" s="68"/>
      <c r="C41" s="69"/>
      <c r="D41" s="70"/>
      <c r="E41" s="69"/>
      <c r="F41" s="71"/>
      <c r="G41" s="71"/>
      <c r="H41" s="71"/>
      <c r="I41" s="72"/>
      <c r="J41" s="72"/>
      <c r="K41" s="72"/>
      <c r="L41" s="73"/>
      <c r="N41" s="74"/>
      <c r="O41" s="186" t="str">
        <f t="shared" si="3"/>
        <v/>
      </c>
      <c r="P41" s="186" t="str">
        <f t="shared" si="2"/>
        <v/>
      </c>
      <c r="Q41" s="44"/>
    </row>
    <row r="42" spans="1:17" s="50" customFormat="1" ht="21" customHeight="1">
      <c r="A42" s="66"/>
      <c r="B42" s="68"/>
      <c r="C42" s="69"/>
      <c r="D42" s="70"/>
      <c r="E42" s="69"/>
      <c r="F42" s="71"/>
      <c r="G42" s="71"/>
      <c r="H42" s="71"/>
      <c r="I42" s="72"/>
      <c r="J42" s="72"/>
      <c r="K42" s="72"/>
      <c r="L42" s="73"/>
      <c r="N42" s="74"/>
      <c r="O42" s="186" t="str">
        <f t="shared" si="3"/>
        <v/>
      </c>
      <c r="P42" s="186" t="str">
        <f t="shared" si="2"/>
        <v/>
      </c>
      <c r="Q42" s="44"/>
    </row>
    <row r="43" spans="1:17" s="50" customFormat="1" ht="21" customHeight="1">
      <c r="A43" s="66"/>
      <c r="B43" s="68"/>
      <c r="C43" s="69"/>
      <c r="D43" s="70"/>
      <c r="E43" s="69"/>
      <c r="F43" s="71"/>
      <c r="G43" s="71"/>
      <c r="H43" s="71"/>
      <c r="I43" s="72"/>
      <c r="J43" s="72"/>
      <c r="K43" s="72"/>
      <c r="L43" s="73"/>
      <c r="N43" s="74"/>
      <c r="O43" s="186" t="str">
        <f t="shared" si="3"/>
        <v/>
      </c>
      <c r="P43" s="186" t="str">
        <f t="shared" si="2"/>
        <v/>
      </c>
      <c r="Q43" s="44"/>
    </row>
    <row r="44" spans="1:17" s="50" customFormat="1" ht="21" customHeight="1">
      <c r="A44" s="66"/>
      <c r="B44" s="68"/>
      <c r="C44" s="69"/>
      <c r="D44" s="70"/>
      <c r="E44" s="69"/>
      <c r="F44" s="71"/>
      <c r="G44" s="71"/>
      <c r="H44" s="71"/>
      <c r="I44" s="72"/>
      <c r="J44" s="72"/>
      <c r="K44" s="72"/>
      <c r="L44" s="73"/>
      <c r="N44" s="74"/>
      <c r="O44" s="186" t="str">
        <f t="shared" si="3"/>
        <v/>
      </c>
      <c r="P44" s="186" t="str">
        <f t="shared" si="2"/>
        <v/>
      </c>
      <c r="Q44" s="44"/>
    </row>
    <row r="45" spans="1:17" s="50" customFormat="1" ht="21" customHeight="1">
      <c r="A45" s="66"/>
      <c r="B45" s="68"/>
      <c r="C45" s="69"/>
      <c r="D45" s="70"/>
      <c r="E45" s="69"/>
      <c r="F45" s="71"/>
      <c r="G45" s="71"/>
      <c r="H45" s="71"/>
      <c r="I45" s="72"/>
      <c r="J45" s="72"/>
      <c r="K45" s="72"/>
      <c r="L45" s="73"/>
      <c r="O45" s="186" t="str">
        <f t="shared" si="3"/>
        <v/>
      </c>
      <c r="P45" s="186" t="str">
        <f t="shared" si="2"/>
        <v/>
      </c>
      <c r="Q45" s="44"/>
    </row>
    <row r="46" spans="1:17" s="50" customFormat="1" ht="21" customHeight="1">
      <c r="A46" s="66"/>
      <c r="B46" s="68"/>
      <c r="C46" s="69"/>
      <c r="D46" s="70"/>
      <c r="E46" s="69"/>
      <c r="F46" s="71"/>
      <c r="G46" s="71"/>
      <c r="H46" s="71"/>
      <c r="I46" s="72"/>
      <c r="J46" s="72"/>
      <c r="K46" s="72"/>
      <c r="L46" s="73"/>
      <c r="O46" s="186" t="str">
        <f t="shared" si="3"/>
        <v/>
      </c>
      <c r="P46" s="186" t="str">
        <f t="shared" si="2"/>
        <v/>
      </c>
      <c r="Q46" s="44"/>
    </row>
    <row r="47" spans="1:17" s="50" customFormat="1" ht="21" customHeight="1">
      <c r="A47" s="66"/>
      <c r="B47" s="68"/>
      <c r="C47" s="69"/>
      <c r="D47" s="70"/>
      <c r="E47" s="69"/>
      <c r="F47" s="71"/>
      <c r="G47" s="71"/>
      <c r="H47" s="71"/>
      <c r="I47" s="72"/>
      <c r="J47" s="72"/>
      <c r="K47" s="72"/>
      <c r="L47" s="73"/>
      <c r="O47" s="186" t="str">
        <f t="shared" si="3"/>
        <v/>
      </c>
      <c r="P47" s="186" t="str">
        <f t="shared" si="2"/>
        <v/>
      </c>
      <c r="Q47" s="44"/>
    </row>
    <row r="48" spans="1:17" s="50" customFormat="1" ht="21" customHeight="1">
      <c r="A48" s="66"/>
      <c r="B48" s="68"/>
      <c r="C48" s="69"/>
      <c r="D48" s="70"/>
      <c r="E48" s="69"/>
      <c r="F48" s="71"/>
      <c r="G48" s="71"/>
      <c r="H48" s="71"/>
      <c r="I48" s="72"/>
      <c r="J48" s="72"/>
      <c r="K48" s="72"/>
      <c r="L48" s="73"/>
      <c r="O48" s="186" t="str">
        <f t="shared" si="3"/>
        <v/>
      </c>
      <c r="P48" s="186" t="str">
        <f t="shared" si="2"/>
        <v/>
      </c>
      <c r="Q48" s="44"/>
    </row>
    <row r="49" spans="1:17" s="50" customFormat="1" ht="21" customHeight="1">
      <c r="A49" s="66"/>
      <c r="B49" s="68"/>
      <c r="C49" s="69"/>
      <c r="D49" s="70"/>
      <c r="E49" s="69"/>
      <c r="F49" s="71"/>
      <c r="G49" s="71"/>
      <c r="H49" s="71"/>
      <c r="I49" s="72"/>
      <c r="J49" s="72"/>
      <c r="K49" s="72"/>
      <c r="L49" s="73"/>
      <c r="O49" s="186" t="str">
        <f t="shared" si="3"/>
        <v/>
      </c>
      <c r="P49" s="186" t="str">
        <f t="shared" si="2"/>
        <v/>
      </c>
      <c r="Q49" s="44"/>
    </row>
    <row r="50" spans="1:17" s="50" customFormat="1" ht="21" customHeight="1">
      <c r="A50" s="66"/>
      <c r="B50" s="68"/>
      <c r="C50" s="69"/>
      <c r="D50" s="70"/>
      <c r="E50" s="69"/>
      <c r="F50" s="71"/>
      <c r="G50" s="71"/>
      <c r="H50" s="71"/>
      <c r="I50" s="72"/>
      <c r="J50" s="72"/>
      <c r="K50" s="72"/>
      <c r="L50" s="73"/>
      <c r="O50" s="186" t="str">
        <f t="shared" si="3"/>
        <v/>
      </c>
      <c r="P50" s="186" t="str">
        <f t="shared" si="2"/>
        <v/>
      </c>
      <c r="Q50" s="44"/>
    </row>
    <row r="51" spans="1:17" s="50" customFormat="1" ht="21" customHeight="1">
      <c r="A51" s="66"/>
      <c r="B51" s="68"/>
      <c r="C51" s="69"/>
      <c r="D51" s="70"/>
      <c r="E51" s="69"/>
      <c r="F51" s="71"/>
      <c r="G51" s="71"/>
      <c r="H51" s="71"/>
      <c r="I51" s="72"/>
      <c r="J51" s="72"/>
      <c r="K51" s="72"/>
      <c r="L51" s="73"/>
      <c r="O51" s="186" t="str">
        <f t="shared" si="3"/>
        <v/>
      </c>
      <c r="P51" s="186" t="str">
        <f t="shared" si="2"/>
        <v/>
      </c>
      <c r="Q51" s="44"/>
    </row>
    <row r="52" spans="1:17" s="50" customFormat="1" ht="21" customHeight="1">
      <c r="A52" s="66"/>
      <c r="B52" s="68"/>
      <c r="C52" s="69"/>
      <c r="D52" s="70"/>
      <c r="E52" s="69"/>
      <c r="F52" s="71"/>
      <c r="G52" s="71"/>
      <c r="H52" s="71"/>
      <c r="I52" s="72"/>
      <c r="J52" s="72"/>
      <c r="K52" s="72"/>
      <c r="L52" s="73"/>
      <c r="O52" s="186" t="str">
        <f t="shared" si="3"/>
        <v/>
      </c>
      <c r="P52" s="186" t="str">
        <f t="shared" si="2"/>
        <v/>
      </c>
      <c r="Q52" s="44"/>
    </row>
    <row r="53" spans="1:17" s="50" customFormat="1" ht="21" customHeight="1">
      <c r="A53" s="66"/>
      <c r="B53" s="68"/>
      <c r="C53" s="69"/>
      <c r="D53" s="70"/>
      <c r="E53" s="69"/>
      <c r="F53" s="71"/>
      <c r="G53" s="71"/>
      <c r="H53" s="71"/>
      <c r="I53" s="72"/>
      <c r="J53" s="72"/>
      <c r="K53" s="72"/>
      <c r="L53" s="73"/>
      <c r="O53" s="186" t="str">
        <f t="shared" si="3"/>
        <v/>
      </c>
      <c r="P53" s="186" t="str">
        <f t="shared" si="2"/>
        <v/>
      </c>
      <c r="Q53" s="44"/>
    </row>
    <row r="54" spans="1:17" s="50" customFormat="1" ht="21" customHeight="1">
      <c r="A54" s="66"/>
      <c r="B54" s="68"/>
      <c r="C54" s="69"/>
      <c r="D54" s="70"/>
      <c r="E54" s="69"/>
      <c r="F54" s="71"/>
      <c r="G54" s="71"/>
      <c r="H54" s="71"/>
      <c r="I54" s="72"/>
      <c r="J54" s="72"/>
      <c r="K54" s="72"/>
      <c r="L54" s="73"/>
      <c r="O54" s="186" t="str">
        <f t="shared" si="3"/>
        <v/>
      </c>
      <c r="P54" s="186" t="str">
        <f t="shared" si="2"/>
        <v/>
      </c>
      <c r="Q54" s="44"/>
    </row>
    <row r="55" spans="1:17" s="50" customFormat="1" ht="21" customHeight="1">
      <c r="A55" s="66"/>
      <c r="B55" s="68"/>
      <c r="C55" s="69"/>
      <c r="D55" s="70"/>
      <c r="E55" s="69"/>
      <c r="F55" s="71"/>
      <c r="G55" s="71"/>
      <c r="H55" s="71"/>
      <c r="I55" s="72"/>
      <c r="J55" s="72"/>
      <c r="K55" s="72"/>
      <c r="L55" s="73"/>
      <c r="O55" s="186" t="str">
        <f t="shared" si="3"/>
        <v/>
      </c>
      <c r="P55" s="186" t="str">
        <f t="shared" si="2"/>
        <v/>
      </c>
      <c r="Q55" s="44"/>
    </row>
    <row r="56" spans="1:17" s="50" customFormat="1" ht="21" customHeight="1">
      <c r="A56" s="66"/>
      <c r="B56" s="68"/>
      <c r="C56" s="69"/>
      <c r="D56" s="70"/>
      <c r="E56" s="69"/>
      <c r="F56" s="71"/>
      <c r="G56" s="71"/>
      <c r="H56" s="71"/>
      <c r="I56" s="72"/>
      <c r="J56" s="72"/>
      <c r="K56" s="72"/>
      <c r="L56" s="73"/>
      <c r="O56" s="186" t="str">
        <f t="shared" si="3"/>
        <v/>
      </c>
      <c r="P56" s="186" t="str">
        <f t="shared" si="2"/>
        <v/>
      </c>
      <c r="Q56" s="44"/>
    </row>
    <row r="57" spans="1:17" s="50" customFormat="1" ht="21" customHeight="1">
      <c r="A57" s="66"/>
      <c r="B57" s="68"/>
      <c r="C57" s="69"/>
      <c r="D57" s="70"/>
      <c r="E57" s="69"/>
      <c r="F57" s="71"/>
      <c r="G57" s="71"/>
      <c r="H57" s="71"/>
      <c r="I57" s="72"/>
      <c r="J57" s="72"/>
      <c r="K57" s="72"/>
      <c r="L57" s="73"/>
      <c r="O57" s="186" t="str">
        <f t="shared" si="3"/>
        <v/>
      </c>
      <c r="P57" s="186" t="str">
        <f t="shared" si="2"/>
        <v/>
      </c>
      <c r="Q57" s="44"/>
    </row>
    <row r="58" spans="1:17" s="50" customFormat="1" ht="21" customHeight="1">
      <c r="A58" s="66"/>
      <c r="B58" s="68"/>
      <c r="C58" s="69"/>
      <c r="D58" s="70"/>
      <c r="E58" s="69"/>
      <c r="F58" s="71"/>
      <c r="G58" s="71"/>
      <c r="H58" s="71"/>
      <c r="I58" s="72"/>
      <c r="J58" s="72"/>
      <c r="K58" s="72"/>
      <c r="L58" s="73"/>
      <c r="O58" s="186" t="str">
        <f t="shared" si="3"/>
        <v/>
      </c>
      <c r="P58" s="186" t="str">
        <f t="shared" si="2"/>
        <v/>
      </c>
      <c r="Q58" s="44"/>
    </row>
    <row r="59" spans="1:17" s="50" customFormat="1" ht="21" customHeight="1">
      <c r="A59" s="66"/>
      <c r="B59" s="68"/>
      <c r="C59" s="69"/>
      <c r="D59" s="70"/>
      <c r="E59" s="69"/>
      <c r="F59" s="71"/>
      <c r="G59" s="71"/>
      <c r="H59" s="71"/>
      <c r="I59" s="72"/>
      <c r="J59" s="72"/>
      <c r="K59" s="72"/>
      <c r="L59" s="73"/>
      <c r="O59" s="186" t="str">
        <f t="shared" si="3"/>
        <v/>
      </c>
      <c r="P59" s="186" t="str">
        <f t="shared" si="2"/>
        <v/>
      </c>
      <c r="Q59" s="44"/>
    </row>
    <row r="60" spans="1:17" s="50" customFormat="1" ht="21" customHeight="1">
      <c r="A60" s="66"/>
      <c r="B60" s="68"/>
      <c r="C60" s="69"/>
      <c r="D60" s="70"/>
      <c r="E60" s="69"/>
      <c r="F60" s="71"/>
      <c r="G60" s="71"/>
      <c r="H60" s="71"/>
      <c r="I60" s="72"/>
      <c r="J60" s="72"/>
      <c r="K60" s="72"/>
      <c r="L60" s="73"/>
      <c r="O60" s="186" t="str">
        <f t="shared" si="3"/>
        <v/>
      </c>
      <c r="P60" s="186" t="str">
        <f t="shared" si="2"/>
        <v/>
      </c>
      <c r="Q60" s="44"/>
    </row>
    <row r="61" spans="1:17" s="50" customFormat="1" ht="21" customHeight="1">
      <c r="A61" s="66"/>
      <c r="B61" s="68"/>
      <c r="C61" s="69"/>
      <c r="D61" s="70"/>
      <c r="E61" s="69"/>
      <c r="F61" s="71"/>
      <c r="G61" s="71"/>
      <c r="H61" s="71"/>
      <c r="I61" s="72"/>
      <c r="J61" s="72"/>
      <c r="K61" s="72"/>
      <c r="L61" s="73"/>
      <c r="O61" s="186" t="str">
        <f t="shared" si="3"/>
        <v/>
      </c>
      <c r="P61" s="186" t="str">
        <f t="shared" si="2"/>
        <v/>
      </c>
      <c r="Q61" s="44"/>
    </row>
    <row r="62" spans="1:17" s="50" customFormat="1" ht="21" customHeight="1">
      <c r="A62" s="66"/>
      <c r="B62" s="68"/>
      <c r="C62" s="69"/>
      <c r="D62" s="70"/>
      <c r="E62" s="69"/>
      <c r="F62" s="71"/>
      <c r="G62" s="71"/>
      <c r="H62" s="71"/>
      <c r="I62" s="72"/>
      <c r="J62" s="72"/>
      <c r="K62" s="72"/>
      <c r="L62" s="73"/>
      <c r="O62" s="186" t="str">
        <f t="shared" si="3"/>
        <v/>
      </c>
      <c r="P62" s="186" t="str">
        <f t="shared" si="2"/>
        <v/>
      </c>
      <c r="Q62" s="44"/>
    </row>
    <row r="63" spans="1:17" s="50" customFormat="1" ht="21" customHeight="1">
      <c r="A63" s="66"/>
      <c r="B63" s="68"/>
      <c r="C63" s="69"/>
      <c r="D63" s="70"/>
      <c r="E63" s="69"/>
      <c r="F63" s="71"/>
      <c r="G63" s="71"/>
      <c r="H63" s="71"/>
      <c r="I63" s="72"/>
      <c r="J63" s="72"/>
      <c r="K63" s="72"/>
      <c r="L63" s="73"/>
      <c r="O63" s="186" t="str">
        <f t="shared" si="3"/>
        <v/>
      </c>
      <c r="P63" s="186" t="str">
        <f t="shared" si="2"/>
        <v/>
      </c>
      <c r="Q63" s="44"/>
    </row>
    <row r="64" spans="1:17" s="50" customFormat="1" ht="21" customHeight="1">
      <c r="A64" s="66"/>
      <c r="B64" s="68"/>
      <c r="C64" s="69"/>
      <c r="D64" s="70"/>
      <c r="E64" s="69"/>
      <c r="F64" s="71"/>
      <c r="G64" s="71"/>
      <c r="H64" s="71"/>
      <c r="I64" s="72"/>
      <c r="J64" s="72"/>
      <c r="K64" s="72"/>
      <c r="L64" s="73"/>
      <c r="O64" s="186" t="str">
        <f t="shared" si="3"/>
        <v/>
      </c>
      <c r="P64" s="186" t="str">
        <f t="shared" si="2"/>
        <v/>
      </c>
      <c r="Q64" s="44"/>
    </row>
    <row r="65" spans="1:17" s="50" customFormat="1" ht="21" customHeight="1">
      <c r="A65" s="66"/>
      <c r="B65" s="68"/>
      <c r="C65" s="69"/>
      <c r="D65" s="70"/>
      <c r="E65" s="69"/>
      <c r="F65" s="71"/>
      <c r="G65" s="71"/>
      <c r="H65" s="71"/>
      <c r="I65" s="72"/>
      <c r="J65" s="72"/>
      <c r="K65" s="72"/>
      <c r="L65" s="73"/>
      <c r="O65" s="186" t="str">
        <f t="shared" si="3"/>
        <v/>
      </c>
      <c r="P65" s="186" t="str">
        <f t="shared" si="2"/>
        <v/>
      </c>
      <c r="Q65" s="44"/>
    </row>
    <row r="66" spans="1:17" s="50" customFormat="1" ht="21" customHeight="1">
      <c r="A66" s="66"/>
      <c r="B66" s="68"/>
      <c r="C66" s="69"/>
      <c r="D66" s="70"/>
      <c r="E66" s="69"/>
      <c r="F66" s="71"/>
      <c r="G66" s="71"/>
      <c r="H66" s="71"/>
      <c r="I66" s="72"/>
      <c r="J66" s="72"/>
      <c r="K66" s="72"/>
      <c r="L66" s="73"/>
      <c r="O66" s="186" t="str">
        <f t="shared" si="3"/>
        <v/>
      </c>
      <c r="P66" s="186" t="str">
        <f t="shared" si="2"/>
        <v/>
      </c>
      <c r="Q66" s="44"/>
    </row>
    <row r="67" spans="1:17" s="50" customFormat="1" ht="21" customHeight="1">
      <c r="A67" s="66"/>
      <c r="B67" s="68"/>
      <c r="C67" s="69"/>
      <c r="D67" s="70"/>
      <c r="E67" s="69"/>
      <c r="F67" s="71"/>
      <c r="G67" s="71"/>
      <c r="H67" s="71"/>
      <c r="I67" s="72"/>
      <c r="J67" s="72"/>
      <c r="K67" s="72"/>
      <c r="L67" s="73"/>
      <c r="O67" s="186" t="str">
        <f t="shared" si="3"/>
        <v/>
      </c>
      <c r="P67" s="186" t="str">
        <f t="shared" si="2"/>
        <v/>
      </c>
      <c r="Q67" s="44"/>
    </row>
    <row r="68" spans="1:17" s="50" customFormat="1" ht="21" customHeight="1">
      <c r="A68" s="66"/>
      <c r="B68" s="68"/>
      <c r="C68" s="69"/>
      <c r="D68" s="70"/>
      <c r="E68" s="69"/>
      <c r="F68" s="71"/>
      <c r="G68" s="71"/>
      <c r="H68" s="71"/>
      <c r="I68" s="72"/>
      <c r="J68" s="72"/>
      <c r="K68" s="72"/>
      <c r="L68" s="73"/>
      <c r="O68" s="186" t="str">
        <f t="shared" si="3"/>
        <v/>
      </c>
      <c r="P68" s="186" t="str">
        <f t="shared" si="2"/>
        <v/>
      </c>
      <c r="Q68" s="44"/>
    </row>
    <row r="69" spans="1:17" s="50" customFormat="1" ht="21" customHeight="1">
      <c r="A69" s="66"/>
      <c r="B69" s="68"/>
      <c r="C69" s="69"/>
      <c r="D69" s="70"/>
      <c r="E69" s="69"/>
      <c r="F69" s="71"/>
      <c r="G69" s="71"/>
      <c r="H69" s="71"/>
      <c r="I69" s="72"/>
      <c r="J69" s="72"/>
      <c r="K69" s="72"/>
      <c r="L69" s="73"/>
      <c r="O69" s="186" t="str">
        <f t="shared" si="3"/>
        <v/>
      </c>
      <c r="P69" s="186" t="str">
        <f t="shared" si="2"/>
        <v/>
      </c>
      <c r="Q69" s="44"/>
    </row>
    <row r="70" spans="1:17" s="50" customFormat="1" ht="21" customHeight="1">
      <c r="A70" s="66"/>
      <c r="B70" s="68"/>
      <c r="C70" s="69"/>
      <c r="D70" s="70"/>
      <c r="E70" s="69"/>
      <c r="F70" s="71"/>
      <c r="G70" s="71"/>
      <c r="H70" s="71"/>
      <c r="I70" s="72"/>
      <c r="J70" s="72"/>
      <c r="K70" s="72"/>
      <c r="L70" s="73"/>
      <c r="O70" s="186" t="str">
        <f t="shared" si="3"/>
        <v/>
      </c>
      <c r="P70" s="186" t="str">
        <f t="shared" si="2"/>
        <v/>
      </c>
      <c r="Q70" s="44"/>
    </row>
    <row r="71" spans="1:17" s="50" customFormat="1" ht="21" customHeight="1">
      <c r="A71" s="66"/>
      <c r="B71" s="68"/>
      <c r="C71" s="69"/>
      <c r="D71" s="70"/>
      <c r="E71" s="69"/>
      <c r="F71" s="71"/>
      <c r="G71" s="71"/>
      <c r="H71" s="71"/>
      <c r="I71" s="72"/>
      <c r="J71" s="72"/>
      <c r="K71" s="72"/>
      <c r="L71" s="73"/>
      <c r="O71" s="186" t="str">
        <f t="shared" si="3"/>
        <v/>
      </c>
      <c r="P71" s="186" t="str">
        <f t="shared" si="2"/>
        <v/>
      </c>
      <c r="Q71" s="44"/>
    </row>
    <row r="72" spans="1:17" s="50" customFormat="1" ht="21" customHeight="1">
      <c r="A72" s="66"/>
      <c r="B72" s="68"/>
      <c r="C72" s="69"/>
      <c r="D72" s="70"/>
      <c r="E72" s="69"/>
      <c r="F72" s="71"/>
      <c r="G72" s="71"/>
      <c r="H72" s="71"/>
      <c r="I72" s="72"/>
      <c r="J72" s="72"/>
      <c r="K72" s="72"/>
      <c r="L72" s="73"/>
      <c r="O72" s="186" t="str">
        <f t="shared" si="3"/>
        <v/>
      </c>
      <c r="P72" s="186" t="str">
        <f t="shared" si="2"/>
        <v/>
      </c>
      <c r="Q72" s="44"/>
    </row>
    <row r="73" spans="1:17" s="50" customFormat="1" ht="21" customHeight="1">
      <c r="A73" s="66"/>
      <c r="B73" s="68"/>
      <c r="C73" s="69"/>
      <c r="D73" s="70"/>
      <c r="E73" s="69"/>
      <c r="F73" s="71"/>
      <c r="G73" s="71"/>
      <c r="H73" s="71"/>
      <c r="I73" s="72"/>
      <c r="J73" s="72"/>
      <c r="K73" s="72"/>
      <c r="L73" s="73"/>
      <c r="O73" s="186" t="str">
        <f t="shared" si="3"/>
        <v/>
      </c>
      <c r="P73" s="186" t="str">
        <f t="shared" si="2"/>
        <v/>
      </c>
      <c r="Q73" s="44"/>
    </row>
    <row r="74" spans="1:17" s="50" customFormat="1" ht="21" customHeight="1">
      <c r="A74" s="66"/>
      <c r="B74" s="68"/>
      <c r="C74" s="69"/>
      <c r="D74" s="70"/>
      <c r="E74" s="69"/>
      <c r="F74" s="71"/>
      <c r="G74" s="71"/>
      <c r="H74" s="71"/>
      <c r="I74" s="72"/>
      <c r="J74" s="72"/>
      <c r="K74" s="72"/>
      <c r="L74" s="73"/>
      <c r="O74" s="186" t="str">
        <f t="shared" si="3"/>
        <v/>
      </c>
      <c r="P74" s="186" t="str">
        <f t="shared" si="2"/>
        <v/>
      </c>
      <c r="Q74" s="44"/>
    </row>
    <row r="75" spans="1:17" s="50" customFormat="1" ht="21" customHeight="1">
      <c r="A75" s="66"/>
      <c r="B75" s="68"/>
      <c r="C75" s="69"/>
      <c r="D75" s="70"/>
      <c r="E75" s="69"/>
      <c r="F75" s="71"/>
      <c r="G75" s="71"/>
      <c r="H75" s="71"/>
      <c r="I75" s="72"/>
      <c r="J75" s="72"/>
      <c r="K75" s="72"/>
      <c r="L75" s="73"/>
      <c r="O75" s="186" t="str">
        <f t="shared" si="3"/>
        <v/>
      </c>
      <c r="P75" s="186" t="str">
        <f t="shared" si="2"/>
        <v/>
      </c>
      <c r="Q75" s="44"/>
    </row>
    <row r="76" spans="1:17" s="50" customFormat="1" ht="21" customHeight="1">
      <c r="A76" s="66"/>
      <c r="B76" s="68"/>
      <c r="C76" s="69"/>
      <c r="D76" s="70"/>
      <c r="E76" s="69"/>
      <c r="F76" s="71"/>
      <c r="G76" s="71"/>
      <c r="H76" s="71"/>
      <c r="I76" s="72"/>
      <c r="J76" s="72"/>
      <c r="K76" s="72"/>
      <c r="L76" s="73"/>
      <c r="O76" s="186" t="str">
        <f t="shared" si="3"/>
        <v/>
      </c>
      <c r="P76" s="186" t="str">
        <f t="shared" si="2"/>
        <v/>
      </c>
      <c r="Q76" s="44"/>
    </row>
    <row r="77" spans="1:17" s="50" customFormat="1" ht="21" customHeight="1">
      <c r="A77" s="66"/>
      <c r="B77" s="68"/>
      <c r="C77" s="69"/>
      <c r="D77" s="70"/>
      <c r="E77" s="69"/>
      <c r="F77" s="71"/>
      <c r="G77" s="71"/>
      <c r="H77" s="71"/>
      <c r="I77" s="72"/>
      <c r="J77" s="72"/>
      <c r="K77" s="72"/>
      <c r="L77" s="73"/>
      <c r="O77" s="186" t="str">
        <f t="shared" si="3"/>
        <v/>
      </c>
      <c r="P77" s="186" t="str">
        <f t="shared" si="2"/>
        <v/>
      </c>
      <c r="Q77" s="44"/>
    </row>
    <row r="78" spans="1:17" s="50" customFormat="1" ht="21" customHeight="1">
      <c r="A78" s="66"/>
      <c r="B78" s="68"/>
      <c r="C78" s="69"/>
      <c r="D78" s="70"/>
      <c r="E78" s="69"/>
      <c r="F78" s="71"/>
      <c r="G78" s="71"/>
      <c r="H78" s="71"/>
      <c r="I78" s="72"/>
      <c r="J78" s="72"/>
      <c r="K78" s="72"/>
      <c r="L78" s="73"/>
      <c r="O78" s="186" t="str">
        <f t="shared" si="3"/>
        <v/>
      </c>
      <c r="P78" s="186" t="str">
        <f t="shared" si="2"/>
        <v/>
      </c>
      <c r="Q78" s="44"/>
    </row>
    <row r="79" spans="1:17" s="50" customFormat="1" ht="21" customHeight="1">
      <c r="A79" s="66"/>
      <c r="B79" s="68"/>
      <c r="C79" s="69"/>
      <c r="D79" s="70"/>
      <c r="E79" s="69"/>
      <c r="F79" s="71"/>
      <c r="G79" s="71"/>
      <c r="H79" s="71"/>
      <c r="I79" s="72"/>
      <c r="J79" s="72"/>
      <c r="K79" s="72"/>
      <c r="L79" s="73"/>
      <c r="O79" s="186" t="str">
        <f t="shared" si="3"/>
        <v/>
      </c>
      <c r="P79" s="186" t="str">
        <f t="shared" si="2"/>
        <v/>
      </c>
      <c r="Q79" s="44"/>
    </row>
    <row r="80" spans="1:17" s="50" customFormat="1" ht="21" customHeight="1">
      <c r="A80" s="66"/>
      <c r="B80" s="68"/>
      <c r="C80" s="69"/>
      <c r="D80" s="70"/>
      <c r="E80" s="69"/>
      <c r="F80" s="71"/>
      <c r="G80" s="71"/>
      <c r="H80" s="71"/>
      <c r="I80" s="72"/>
      <c r="J80" s="72"/>
      <c r="K80" s="72"/>
      <c r="L80" s="73"/>
      <c r="O80" s="186" t="str">
        <f t="shared" si="3"/>
        <v/>
      </c>
      <c r="P80" s="186" t="str">
        <f t="shared" si="2"/>
        <v/>
      </c>
      <c r="Q80" s="44"/>
    </row>
    <row r="81" spans="1:17" s="50" customFormat="1" ht="21" customHeight="1">
      <c r="A81" s="66"/>
      <c r="B81" s="68"/>
      <c r="C81" s="69"/>
      <c r="D81" s="70"/>
      <c r="E81" s="69"/>
      <c r="F81" s="71"/>
      <c r="G81" s="71"/>
      <c r="H81" s="71"/>
      <c r="I81" s="72"/>
      <c r="J81" s="72"/>
      <c r="K81" s="72"/>
      <c r="L81" s="73"/>
      <c r="O81" s="186" t="str">
        <f t="shared" si="3"/>
        <v/>
      </c>
      <c r="P81" s="186" t="str">
        <f t="shared" si="2"/>
        <v/>
      </c>
      <c r="Q81" s="44"/>
    </row>
    <row r="82" spans="1:17" s="50" customFormat="1" ht="21" customHeight="1">
      <c r="A82" s="66"/>
      <c r="B82" s="68"/>
      <c r="C82" s="69"/>
      <c r="D82" s="70"/>
      <c r="E82" s="69"/>
      <c r="F82" s="71"/>
      <c r="G82" s="71"/>
      <c r="H82" s="71"/>
      <c r="I82" s="72"/>
      <c r="J82" s="72"/>
      <c r="K82" s="72"/>
      <c r="L82" s="73"/>
      <c r="O82" s="186" t="str">
        <f t="shared" si="3"/>
        <v/>
      </c>
      <c r="P82" s="186" t="str">
        <f t="shared" si="2"/>
        <v/>
      </c>
      <c r="Q82" s="44"/>
    </row>
    <row r="83" spans="1:17" s="50" customFormat="1" ht="21" customHeight="1">
      <c r="A83" s="66"/>
      <c r="B83" s="68"/>
      <c r="C83" s="69"/>
      <c r="D83" s="70"/>
      <c r="E83" s="69"/>
      <c r="F83" s="71"/>
      <c r="G83" s="71"/>
      <c r="H83" s="71"/>
      <c r="I83" s="72"/>
      <c r="J83" s="72"/>
      <c r="K83" s="72"/>
      <c r="L83" s="73"/>
      <c r="O83" s="186" t="str">
        <f t="shared" si="3"/>
        <v/>
      </c>
      <c r="P83" s="186" t="str">
        <f t="shared" si="2"/>
        <v/>
      </c>
      <c r="Q83" s="44"/>
    </row>
    <row r="84" spans="1:17" s="50" customFormat="1" ht="21" customHeight="1">
      <c r="A84" s="66"/>
      <c r="B84" s="68"/>
      <c r="C84" s="69"/>
      <c r="D84" s="70"/>
      <c r="E84" s="69"/>
      <c r="F84" s="71"/>
      <c r="G84" s="71"/>
      <c r="H84" s="71"/>
      <c r="I84" s="72"/>
      <c r="J84" s="72"/>
      <c r="K84" s="72"/>
      <c r="L84" s="73"/>
      <c r="O84" s="186" t="str">
        <f t="shared" si="3"/>
        <v/>
      </c>
      <c r="P84" s="186" t="str">
        <f t="shared" si="2"/>
        <v/>
      </c>
      <c r="Q84" s="44"/>
    </row>
    <row r="85" spans="1:17" s="50" customFormat="1" ht="21" customHeight="1">
      <c r="A85" s="66"/>
      <c r="B85" s="68"/>
      <c r="C85" s="69"/>
      <c r="D85" s="70"/>
      <c r="E85" s="69"/>
      <c r="F85" s="71"/>
      <c r="G85" s="71"/>
      <c r="H85" s="71"/>
      <c r="I85" s="72"/>
      <c r="J85" s="72"/>
      <c r="K85" s="72"/>
      <c r="L85" s="73"/>
      <c r="O85" s="186" t="str">
        <f t="shared" si="3"/>
        <v/>
      </c>
      <c r="P85" s="186" t="str">
        <f t="shared" si="2"/>
        <v/>
      </c>
      <c r="Q85" s="44"/>
    </row>
    <row r="86" spans="1:17" s="50" customFormat="1" ht="21" customHeight="1">
      <c r="A86" s="66"/>
      <c r="B86" s="68"/>
      <c r="C86" s="69"/>
      <c r="D86" s="70"/>
      <c r="E86" s="69"/>
      <c r="F86" s="71"/>
      <c r="G86" s="71"/>
      <c r="H86" s="71"/>
      <c r="I86" s="72"/>
      <c r="J86" s="72"/>
      <c r="K86" s="72"/>
      <c r="L86" s="73"/>
      <c r="O86" s="186" t="str">
        <f t="shared" si="3"/>
        <v/>
      </c>
      <c r="P86" s="186" t="str">
        <f t="shared" si="2"/>
        <v/>
      </c>
      <c r="Q86" s="44"/>
    </row>
    <row r="87" spans="1:17" s="50" customFormat="1" ht="21" customHeight="1">
      <c r="A87" s="66"/>
      <c r="B87" s="68"/>
      <c r="C87" s="69"/>
      <c r="D87" s="70"/>
      <c r="E87" s="69"/>
      <c r="F87" s="71"/>
      <c r="G87" s="71"/>
      <c r="H87" s="71"/>
      <c r="I87" s="72"/>
      <c r="J87" s="72"/>
      <c r="K87" s="72"/>
      <c r="L87" s="73"/>
      <c r="O87" s="186" t="str">
        <f t="shared" si="3"/>
        <v/>
      </c>
      <c r="P87" s="186" t="str">
        <f t="shared" si="2"/>
        <v/>
      </c>
      <c r="Q87" s="44"/>
    </row>
    <row r="88" spans="1:17" s="50" customFormat="1" ht="21" customHeight="1">
      <c r="A88" s="66"/>
      <c r="B88" s="68"/>
      <c r="C88" s="69"/>
      <c r="D88" s="70"/>
      <c r="E88" s="69"/>
      <c r="F88" s="71"/>
      <c r="G88" s="71"/>
      <c r="H88" s="71"/>
      <c r="I88" s="72"/>
      <c r="J88" s="72"/>
      <c r="K88" s="72"/>
      <c r="L88" s="73"/>
      <c r="O88" s="186" t="str">
        <f t="shared" si="3"/>
        <v/>
      </c>
      <c r="P88" s="186" t="str">
        <f t="shared" si="2"/>
        <v/>
      </c>
      <c r="Q88" s="44"/>
    </row>
    <row r="89" spans="1:17" s="50" customFormat="1" ht="21" customHeight="1">
      <c r="A89" s="66"/>
      <c r="B89" s="68"/>
      <c r="C89" s="69"/>
      <c r="D89" s="70"/>
      <c r="E89" s="69"/>
      <c r="F89" s="71"/>
      <c r="G89" s="71"/>
      <c r="H89" s="71"/>
      <c r="I89" s="72"/>
      <c r="J89" s="72"/>
      <c r="K89" s="72"/>
      <c r="L89" s="73"/>
      <c r="O89" s="186" t="str">
        <f t="shared" si="3"/>
        <v/>
      </c>
      <c r="P89" s="186" t="str">
        <f t="shared" si="2"/>
        <v/>
      </c>
      <c r="Q89" s="44"/>
    </row>
    <row r="90" spans="1:17" s="50" customFormat="1" ht="21" customHeight="1">
      <c r="A90" s="66"/>
      <c r="B90" s="68"/>
      <c r="C90" s="69"/>
      <c r="D90" s="70"/>
      <c r="E90" s="69"/>
      <c r="F90" s="71"/>
      <c r="G90" s="71"/>
      <c r="H90" s="71"/>
      <c r="I90" s="72"/>
      <c r="J90" s="72"/>
      <c r="K90" s="72"/>
      <c r="L90" s="73"/>
      <c r="O90" s="186" t="str">
        <f t="shared" si="3"/>
        <v/>
      </c>
      <c r="P90" s="186" t="str">
        <f t="shared" si="2"/>
        <v/>
      </c>
      <c r="Q90" s="44"/>
    </row>
    <row r="91" spans="1:17" s="50" customFormat="1" ht="21" customHeight="1">
      <c r="A91" s="66"/>
      <c r="B91" s="68"/>
      <c r="C91" s="69"/>
      <c r="D91" s="70"/>
      <c r="E91" s="69"/>
      <c r="F91" s="71"/>
      <c r="G91" s="71"/>
      <c r="H91" s="71"/>
      <c r="I91" s="72"/>
      <c r="J91" s="72"/>
      <c r="K91" s="72"/>
      <c r="L91" s="73"/>
      <c r="O91" s="186" t="str">
        <f t="shared" si="3"/>
        <v/>
      </c>
      <c r="P91" s="186" t="str">
        <f t="shared" si="2"/>
        <v/>
      </c>
      <c r="Q91" s="44"/>
    </row>
    <row r="92" spans="1:17" s="50" customFormat="1" ht="21" customHeight="1">
      <c r="A92" s="66"/>
      <c r="B92" s="68"/>
      <c r="C92" s="69"/>
      <c r="D92" s="70"/>
      <c r="E92" s="69"/>
      <c r="F92" s="71"/>
      <c r="G92" s="71"/>
      <c r="H92" s="71"/>
      <c r="I92" s="72"/>
      <c r="J92" s="72"/>
      <c r="K92" s="72"/>
      <c r="L92" s="73"/>
      <c r="O92" s="186" t="str">
        <f t="shared" si="3"/>
        <v/>
      </c>
      <c r="P92" s="186" t="str">
        <f t="shared" si="2"/>
        <v/>
      </c>
      <c r="Q92" s="44"/>
    </row>
    <row r="93" spans="1:17" s="50" customFormat="1" ht="21" customHeight="1">
      <c r="A93" s="66"/>
      <c r="B93" s="68"/>
      <c r="C93" s="69"/>
      <c r="D93" s="70"/>
      <c r="E93" s="69"/>
      <c r="F93" s="71"/>
      <c r="G93" s="71"/>
      <c r="H93" s="71"/>
      <c r="I93" s="72"/>
      <c r="J93" s="72"/>
      <c r="K93" s="72"/>
      <c r="L93" s="73"/>
      <c r="O93" s="186" t="str">
        <f t="shared" si="3"/>
        <v/>
      </c>
      <c r="P93" s="186" t="str">
        <f t="shared" si="2"/>
        <v/>
      </c>
      <c r="Q93" s="44"/>
    </row>
    <row r="94" spans="1:17" s="50" customFormat="1" ht="21" customHeight="1">
      <c r="A94" s="66"/>
      <c r="B94" s="68"/>
      <c r="C94" s="69"/>
      <c r="D94" s="70"/>
      <c r="E94" s="69"/>
      <c r="F94" s="71"/>
      <c r="G94" s="71"/>
      <c r="H94" s="71"/>
      <c r="I94" s="72"/>
      <c r="J94" s="72"/>
      <c r="K94" s="72"/>
      <c r="L94" s="73"/>
      <c r="O94" s="186" t="str">
        <f t="shared" si="3"/>
        <v/>
      </c>
      <c r="P94" s="186" t="str">
        <f t="shared" si="2"/>
        <v/>
      </c>
      <c r="Q94" s="44"/>
    </row>
    <row r="95" spans="1:17" s="50" customFormat="1" ht="21" customHeight="1">
      <c r="A95" s="66"/>
      <c r="B95" s="68"/>
      <c r="C95" s="69"/>
      <c r="D95" s="70"/>
      <c r="E95" s="69"/>
      <c r="F95" s="71"/>
      <c r="G95" s="71"/>
      <c r="H95" s="71"/>
      <c r="I95" s="72"/>
      <c r="J95" s="72"/>
      <c r="K95" s="72"/>
      <c r="L95" s="73"/>
      <c r="O95" s="186" t="str">
        <f t="shared" si="3"/>
        <v/>
      </c>
      <c r="P95" s="186" t="str">
        <f t="shared" si="2"/>
        <v/>
      </c>
      <c r="Q95" s="44"/>
    </row>
    <row r="96" spans="1:17" s="50" customFormat="1" ht="21" customHeight="1">
      <c r="A96" s="66"/>
      <c r="B96" s="68"/>
      <c r="C96" s="69"/>
      <c r="D96" s="70"/>
      <c r="E96" s="69"/>
      <c r="F96" s="71"/>
      <c r="G96" s="71"/>
      <c r="H96" s="71"/>
      <c r="I96" s="72"/>
      <c r="J96" s="72"/>
      <c r="K96" s="72"/>
      <c r="L96" s="73"/>
      <c r="O96" s="186" t="str">
        <f t="shared" si="3"/>
        <v/>
      </c>
      <c r="P96" s="186" t="str">
        <f t="shared" si="2"/>
        <v/>
      </c>
      <c r="Q96" s="44"/>
    </row>
    <row r="97" spans="1:17" s="50" customFormat="1" ht="21" customHeight="1">
      <c r="A97" s="66"/>
      <c r="B97" s="68"/>
      <c r="C97" s="69"/>
      <c r="D97" s="70"/>
      <c r="E97" s="69"/>
      <c r="F97" s="71"/>
      <c r="G97" s="71"/>
      <c r="H97" s="71"/>
      <c r="I97" s="72"/>
      <c r="J97" s="72"/>
      <c r="K97" s="72"/>
      <c r="L97" s="73"/>
      <c r="O97" s="186" t="str">
        <f t="shared" si="3"/>
        <v/>
      </c>
      <c r="P97" s="186" t="str">
        <f t="shared" si="2"/>
        <v/>
      </c>
      <c r="Q97" s="44"/>
    </row>
    <row r="98" spans="1:17" s="50" customFormat="1" ht="21" customHeight="1">
      <c r="A98" s="66"/>
      <c r="B98" s="68"/>
      <c r="C98" s="69"/>
      <c r="D98" s="70"/>
      <c r="E98" s="69"/>
      <c r="F98" s="71"/>
      <c r="G98" s="71"/>
      <c r="H98" s="71"/>
      <c r="I98" s="72"/>
      <c r="J98" s="72"/>
      <c r="K98" s="72"/>
      <c r="L98" s="73"/>
      <c r="O98" s="186" t="str">
        <f t="shared" si="3"/>
        <v/>
      </c>
      <c r="P98" s="186" t="str">
        <f t="shared" si="2"/>
        <v/>
      </c>
      <c r="Q98" s="44"/>
    </row>
    <row r="99" spans="1:17" s="50" customFormat="1" ht="21" customHeight="1">
      <c r="A99" s="66"/>
      <c r="B99" s="68"/>
      <c r="C99" s="69"/>
      <c r="D99" s="70"/>
      <c r="E99" s="69"/>
      <c r="F99" s="71"/>
      <c r="G99" s="71"/>
      <c r="H99" s="71"/>
      <c r="I99" s="72"/>
      <c r="J99" s="72"/>
      <c r="K99" s="72"/>
      <c r="L99" s="73"/>
      <c r="O99" s="186" t="str">
        <f t="shared" si="3"/>
        <v/>
      </c>
      <c r="P99" s="186" t="str">
        <f t="shared" si="2"/>
        <v/>
      </c>
      <c r="Q99" s="44"/>
    </row>
    <row r="100" spans="1:17" s="50" customFormat="1" ht="21" customHeight="1">
      <c r="A100" s="66"/>
      <c r="B100" s="68"/>
      <c r="C100" s="69"/>
      <c r="D100" s="70"/>
      <c r="E100" s="69"/>
      <c r="F100" s="71"/>
      <c r="G100" s="71"/>
      <c r="H100" s="71"/>
      <c r="I100" s="72"/>
      <c r="J100" s="72"/>
      <c r="K100" s="72"/>
      <c r="L100" s="73"/>
      <c r="O100" s="186" t="str">
        <f t="shared" si="3"/>
        <v/>
      </c>
      <c r="P100" s="186" t="str">
        <f t="shared" si="2"/>
        <v/>
      </c>
      <c r="Q100" s="44"/>
    </row>
    <row r="101" spans="1:17" s="50" customFormat="1" ht="21" customHeight="1">
      <c r="A101" s="66"/>
      <c r="B101" s="68"/>
      <c r="C101" s="69"/>
      <c r="D101" s="70"/>
      <c r="E101" s="69"/>
      <c r="F101" s="71"/>
      <c r="G101" s="71"/>
      <c r="H101" s="71"/>
      <c r="I101" s="72"/>
      <c r="J101" s="72"/>
      <c r="K101" s="72"/>
      <c r="L101" s="73"/>
      <c r="O101" s="186" t="str">
        <f t="shared" si="3"/>
        <v/>
      </c>
      <c r="P101" s="186" t="str">
        <f t="shared" si="2"/>
        <v/>
      </c>
      <c r="Q101" s="44"/>
    </row>
    <row r="102" spans="1:17" s="50" customFormat="1" ht="21" customHeight="1">
      <c r="A102" s="66"/>
      <c r="B102" s="68"/>
      <c r="C102" s="69"/>
      <c r="D102" s="70"/>
      <c r="E102" s="69"/>
      <c r="F102" s="71"/>
      <c r="G102" s="71"/>
      <c r="H102" s="71"/>
      <c r="I102" s="72"/>
      <c r="J102" s="72"/>
      <c r="K102" s="72"/>
      <c r="L102" s="73"/>
      <c r="O102" s="186" t="str">
        <f t="shared" si="3"/>
        <v/>
      </c>
      <c r="P102" s="186" t="str">
        <f t="shared" si="2"/>
        <v/>
      </c>
      <c r="Q102" s="44"/>
    </row>
    <row r="103" spans="1:17" s="50" customFormat="1" ht="21" customHeight="1">
      <c r="A103" s="66"/>
      <c r="B103" s="68"/>
      <c r="C103" s="69"/>
      <c r="D103" s="70"/>
      <c r="E103" s="69"/>
      <c r="F103" s="71"/>
      <c r="G103" s="71"/>
      <c r="H103" s="71"/>
      <c r="I103" s="72"/>
      <c r="J103" s="72"/>
      <c r="K103" s="72"/>
      <c r="L103" s="73"/>
      <c r="O103" s="186" t="str">
        <f t="shared" si="3"/>
        <v/>
      </c>
      <c r="P103" s="186" t="str">
        <f t="shared" ref="P103:P166" si="4">IF(COUNTA(A103:B103,D103,F103:H103)=0,"",IF(AND(A103&lt;&gt;"-",COUNTIF(区間名,A103)&gt;0,OR(AND(B103&lt;&gt;"",D103&gt;0,COUNTA(F103:H103)&gt;0),AND(OR(B103="未調査",B103="記録無し"),D103&lt;1,COUNTA(F103:H103)=0))),0,1))</f>
        <v/>
      </c>
      <c r="Q103" s="44"/>
    </row>
    <row r="104" spans="1:17" s="50" customFormat="1" ht="21" customHeight="1">
      <c r="A104" s="66"/>
      <c r="B104" s="68"/>
      <c r="C104" s="69"/>
      <c r="D104" s="70"/>
      <c r="E104" s="69"/>
      <c r="F104" s="71"/>
      <c r="G104" s="71"/>
      <c r="H104" s="71"/>
      <c r="I104" s="72"/>
      <c r="J104" s="72"/>
      <c r="K104" s="72"/>
      <c r="L104" s="73"/>
      <c r="O104" s="186" t="str">
        <f t="shared" ref="O104:O167" si="5">IF(OR($A104="",$A104="範囲外",$A104="-"),"",$A104)</f>
        <v/>
      </c>
      <c r="P104" s="186" t="str">
        <f t="shared" si="4"/>
        <v/>
      </c>
      <c r="Q104" s="44"/>
    </row>
    <row r="105" spans="1:17" s="50" customFormat="1" ht="21" customHeight="1">
      <c r="A105" s="66"/>
      <c r="B105" s="68"/>
      <c r="C105" s="69"/>
      <c r="D105" s="70"/>
      <c r="E105" s="69"/>
      <c r="F105" s="71"/>
      <c r="G105" s="71"/>
      <c r="H105" s="71"/>
      <c r="I105" s="72"/>
      <c r="J105" s="72"/>
      <c r="K105" s="72"/>
      <c r="L105" s="73"/>
      <c r="O105" s="186" t="str">
        <f t="shared" si="5"/>
        <v/>
      </c>
      <c r="P105" s="186" t="str">
        <f t="shared" si="4"/>
        <v/>
      </c>
      <c r="Q105" s="44"/>
    </row>
    <row r="106" spans="1:17" s="50" customFormat="1" ht="21" customHeight="1">
      <c r="A106" s="66"/>
      <c r="B106" s="68"/>
      <c r="C106" s="69"/>
      <c r="D106" s="70"/>
      <c r="E106" s="69"/>
      <c r="F106" s="71"/>
      <c r="G106" s="71"/>
      <c r="H106" s="71"/>
      <c r="I106" s="72"/>
      <c r="J106" s="72"/>
      <c r="K106" s="72"/>
      <c r="L106" s="73"/>
      <c r="O106" s="186" t="str">
        <f t="shared" si="5"/>
        <v/>
      </c>
      <c r="P106" s="186" t="str">
        <f t="shared" si="4"/>
        <v/>
      </c>
      <c r="Q106" s="44"/>
    </row>
    <row r="107" spans="1:17" s="50" customFormat="1" ht="21" customHeight="1">
      <c r="A107" s="66"/>
      <c r="B107" s="68"/>
      <c r="C107" s="69"/>
      <c r="D107" s="70"/>
      <c r="E107" s="69"/>
      <c r="F107" s="71"/>
      <c r="G107" s="71"/>
      <c r="H107" s="71"/>
      <c r="I107" s="72"/>
      <c r="J107" s="72"/>
      <c r="K107" s="72"/>
      <c r="L107" s="73"/>
      <c r="O107" s="186" t="str">
        <f t="shared" si="5"/>
        <v/>
      </c>
      <c r="P107" s="186" t="str">
        <f t="shared" si="4"/>
        <v/>
      </c>
      <c r="Q107" s="44"/>
    </row>
    <row r="108" spans="1:17" s="50" customFormat="1" ht="21" customHeight="1">
      <c r="A108" s="66"/>
      <c r="B108" s="68"/>
      <c r="C108" s="69"/>
      <c r="D108" s="70"/>
      <c r="E108" s="69"/>
      <c r="F108" s="71"/>
      <c r="G108" s="71"/>
      <c r="H108" s="71"/>
      <c r="I108" s="72"/>
      <c r="J108" s="72"/>
      <c r="K108" s="72"/>
      <c r="L108" s="73"/>
      <c r="O108" s="186" t="str">
        <f t="shared" si="5"/>
        <v/>
      </c>
      <c r="P108" s="186" t="str">
        <f t="shared" si="4"/>
        <v/>
      </c>
      <c r="Q108" s="44"/>
    </row>
    <row r="109" spans="1:17" s="50" customFormat="1" ht="21" customHeight="1">
      <c r="A109" s="66"/>
      <c r="B109" s="68"/>
      <c r="C109" s="69"/>
      <c r="D109" s="70"/>
      <c r="E109" s="69"/>
      <c r="F109" s="71"/>
      <c r="G109" s="71"/>
      <c r="H109" s="71"/>
      <c r="I109" s="72"/>
      <c r="J109" s="72"/>
      <c r="K109" s="72"/>
      <c r="L109" s="73"/>
      <c r="O109" s="186" t="str">
        <f t="shared" si="5"/>
        <v/>
      </c>
      <c r="P109" s="186" t="str">
        <f t="shared" si="4"/>
        <v/>
      </c>
      <c r="Q109" s="44"/>
    </row>
    <row r="110" spans="1:17" s="50" customFormat="1" ht="21" customHeight="1">
      <c r="A110" s="66"/>
      <c r="B110" s="68"/>
      <c r="C110" s="69"/>
      <c r="D110" s="70"/>
      <c r="E110" s="69"/>
      <c r="F110" s="71"/>
      <c r="G110" s="71"/>
      <c r="H110" s="71"/>
      <c r="I110" s="72"/>
      <c r="J110" s="72"/>
      <c r="K110" s="72"/>
      <c r="L110" s="73"/>
      <c r="O110" s="186" t="str">
        <f t="shared" si="5"/>
        <v/>
      </c>
      <c r="P110" s="186" t="str">
        <f t="shared" si="4"/>
        <v/>
      </c>
      <c r="Q110" s="44"/>
    </row>
    <row r="111" spans="1:17" s="50" customFormat="1" ht="21" customHeight="1">
      <c r="A111" s="66"/>
      <c r="B111" s="68"/>
      <c r="C111" s="69"/>
      <c r="D111" s="70"/>
      <c r="E111" s="69"/>
      <c r="F111" s="71"/>
      <c r="G111" s="71"/>
      <c r="H111" s="71"/>
      <c r="I111" s="72"/>
      <c r="J111" s="72"/>
      <c r="K111" s="72"/>
      <c r="L111" s="73"/>
      <c r="O111" s="186" t="str">
        <f t="shared" si="5"/>
        <v/>
      </c>
      <c r="P111" s="186" t="str">
        <f t="shared" si="4"/>
        <v/>
      </c>
      <c r="Q111" s="44"/>
    </row>
    <row r="112" spans="1:17" s="50" customFormat="1" ht="21" customHeight="1">
      <c r="A112" s="66"/>
      <c r="B112" s="68"/>
      <c r="C112" s="69"/>
      <c r="D112" s="70"/>
      <c r="E112" s="69"/>
      <c r="F112" s="71"/>
      <c r="G112" s="71"/>
      <c r="H112" s="71"/>
      <c r="I112" s="72"/>
      <c r="J112" s="72"/>
      <c r="K112" s="72"/>
      <c r="L112" s="73"/>
      <c r="O112" s="186" t="str">
        <f t="shared" si="5"/>
        <v/>
      </c>
      <c r="P112" s="186" t="str">
        <f t="shared" si="4"/>
        <v/>
      </c>
      <c r="Q112" s="44"/>
    </row>
    <row r="113" spans="1:17" s="50" customFormat="1" ht="21" customHeight="1">
      <c r="A113" s="66"/>
      <c r="B113" s="68"/>
      <c r="C113" s="69"/>
      <c r="D113" s="70"/>
      <c r="E113" s="69"/>
      <c r="F113" s="71"/>
      <c r="G113" s="71"/>
      <c r="H113" s="71"/>
      <c r="I113" s="72"/>
      <c r="J113" s="72"/>
      <c r="K113" s="72"/>
      <c r="L113" s="73"/>
      <c r="O113" s="186" t="str">
        <f t="shared" si="5"/>
        <v/>
      </c>
      <c r="P113" s="186" t="str">
        <f t="shared" si="4"/>
        <v/>
      </c>
      <c r="Q113" s="44"/>
    </row>
    <row r="114" spans="1:17" s="50" customFormat="1" ht="21" customHeight="1">
      <c r="A114" s="66"/>
      <c r="B114" s="68"/>
      <c r="C114" s="69"/>
      <c r="D114" s="70"/>
      <c r="E114" s="69"/>
      <c r="F114" s="71"/>
      <c r="G114" s="71"/>
      <c r="H114" s="71"/>
      <c r="I114" s="72"/>
      <c r="J114" s="72"/>
      <c r="K114" s="72"/>
      <c r="L114" s="73"/>
      <c r="O114" s="186" t="str">
        <f t="shared" si="5"/>
        <v/>
      </c>
      <c r="P114" s="186" t="str">
        <f t="shared" si="4"/>
        <v/>
      </c>
      <c r="Q114" s="44"/>
    </row>
    <row r="115" spans="1:17" s="50" customFormat="1" ht="21" customHeight="1">
      <c r="A115" s="66"/>
      <c r="B115" s="68"/>
      <c r="C115" s="69"/>
      <c r="D115" s="70"/>
      <c r="E115" s="69"/>
      <c r="F115" s="71"/>
      <c r="G115" s="71"/>
      <c r="H115" s="71"/>
      <c r="I115" s="72"/>
      <c r="J115" s="72"/>
      <c r="K115" s="72"/>
      <c r="L115" s="73"/>
      <c r="O115" s="186" t="str">
        <f t="shared" si="5"/>
        <v/>
      </c>
      <c r="P115" s="186" t="str">
        <f t="shared" si="4"/>
        <v/>
      </c>
      <c r="Q115" s="44"/>
    </row>
    <row r="116" spans="1:17" s="50" customFormat="1" ht="21" customHeight="1">
      <c r="A116" s="66"/>
      <c r="B116" s="68"/>
      <c r="C116" s="69"/>
      <c r="D116" s="70"/>
      <c r="E116" s="69"/>
      <c r="F116" s="71"/>
      <c r="G116" s="71"/>
      <c r="H116" s="71"/>
      <c r="I116" s="72"/>
      <c r="J116" s="72"/>
      <c r="K116" s="72"/>
      <c r="L116" s="73"/>
      <c r="O116" s="186" t="str">
        <f t="shared" si="5"/>
        <v/>
      </c>
      <c r="P116" s="186" t="str">
        <f t="shared" si="4"/>
        <v/>
      </c>
      <c r="Q116" s="44"/>
    </row>
    <row r="117" spans="1:17" s="50" customFormat="1" ht="21" customHeight="1">
      <c r="A117" s="66"/>
      <c r="B117" s="68"/>
      <c r="C117" s="69"/>
      <c r="D117" s="70"/>
      <c r="E117" s="69"/>
      <c r="F117" s="71"/>
      <c r="G117" s="71"/>
      <c r="H117" s="71"/>
      <c r="I117" s="72"/>
      <c r="J117" s="72"/>
      <c r="K117" s="72"/>
      <c r="L117" s="73"/>
      <c r="O117" s="186" t="str">
        <f t="shared" si="5"/>
        <v/>
      </c>
      <c r="P117" s="186" t="str">
        <f t="shared" si="4"/>
        <v/>
      </c>
      <c r="Q117" s="44"/>
    </row>
    <row r="118" spans="1:17" s="50" customFormat="1" ht="21" customHeight="1">
      <c r="A118" s="66"/>
      <c r="B118" s="68"/>
      <c r="C118" s="69"/>
      <c r="D118" s="70"/>
      <c r="E118" s="69"/>
      <c r="F118" s="71"/>
      <c r="G118" s="71"/>
      <c r="H118" s="71"/>
      <c r="I118" s="72"/>
      <c r="J118" s="72"/>
      <c r="K118" s="72"/>
      <c r="L118" s="73"/>
      <c r="O118" s="186" t="str">
        <f t="shared" si="5"/>
        <v/>
      </c>
      <c r="P118" s="186" t="str">
        <f t="shared" si="4"/>
        <v/>
      </c>
      <c r="Q118" s="44"/>
    </row>
    <row r="119" spans="1:17" s="50" customFormat="1" ht="21" customHeight="1">
      <c r="A119" s="66"/>
      <c r="B119" s="68"/>
      <c r="C119" s="69"/>
      <c r="D119" s="70"/>
      <c r="E119" s="69"/>
      <c r="F119" s="71"/>
      <c r="G119" s="71"/>
      <c r="H119" s="71"/>
      <c r="I119" s="72"/>
      <c r="J119" s="72"/>
      <c r="K119" s="72"/>
      <c r="L119" s="73"/>
      <c r="O119" s="186" t="str">
        <f t="shared" si="5"/>
        <v/>
      </c>
      <c r="P119" s="186" t="str">
        <f t="shared" si="4"/>
        <v/>
      </c>
      <c r="Q119" s="44"/>
    </row>
    <row r="120" spans="1:17" s="50" customFormat="1" ht="21" customHeight="1">
      <c r="A120" s="66"/>
      <c r="B120" s="68"/>
      <c r="C120" s="69"/>
      <c r="D120" s="70"/>
      <c r="E120" s="69"/>
      <c r="F120" s="71"/>
      <c r="G120" s="71"/>
      <c r="H120" s="71"/>
      <c r="I120" s="72"/>
      <c r="J120" s="72"/>
      <c r="K120" s="72"/>
      <c r="L120" s="73"/>
      <c r="O120" s="186" t="str">
        <f t="shared" si="5"/>
        <v/>
      </c>
      <c r="P120" s="186" t="str">
        <f t="shared" si="4"/>
        <v/>
      </c>
      <c r="Q120" s="44"/>
    </row>
    <row r="121" spans="1:17" s="50" customFormat="1" ht="21" customHeight="1">
      <c r="A121" s="66"/>
      <c r="B121" s="68"/>
      <c r="C121" s="69"/>
      <c r="D121" s="70"/>
      <c r="E121" s="69"/>
      <c r="F121" s="71"/>
      <c r="G121" s="71"/>
      <c r="H121" s="71"/>
      <c r="I121" s="72"/>
      <c r="J121" s="72"/>
      <c r="K121" s="72"/>
      <c r="L121" s="73"/>
      <c r="O121" s="186" t="str">
        <f t="shared" si="5"/>
        <v/>
      </c>
      <c r="P121" s="186" t="str">
        <f t="shared" si="4"/>
        <v/>
      </c>
      <c r="Q121" s="44"/>
    </row>
    <row r="122" spans="1:17" s="50" customFormat="1" ht="21" customHeight="1">
      <c r="A122" s="66"/>
      <c r="B122" s="68"/>
      <c r="C122" s="69"/>
      <c r="D122" s="70"/>
      <c r="E122" s="69"/>
      <c r="F122" s="71"/>
      <c r="G122" s="71"/>
      <c r="H122" s="71"/>
      <c r="I122" s="72"/>
      <c r="J122" s="72"/>
      <c r="K122" s="72"/>
      <c r="L122" s="73"/>
      <c r="O122" s="186" t="str">
        <f t="shared" si="5"/>
        <v/>
      </c>
      <c r="P122" s="186" t="str">
        <f t="shared" si="4"/>
        <v/>
      </c>
      <c r="Q122" s="44"/>
    </row>
    <row r="123" spans="1:17" s="50" customFormat="1" ht="21" customHeight="1">
      <c r="A123" s="66"/>
      <c r="B123" s="68"/>
      <c r="C123" s="69"/>
      <c r="D123" s="70"/>
      <c r="E123" s="69"/>
      <c r="F123" s="71"/>
      <c r="G123" s="71"/>
      <c r="H123" s="71"/>
      <c r="I123" s="72"/>
      <c r="J123" s="72"/>
      <c r="K123" s="72"/>
      <c r="L123" s="73"/>
      <c r="O123" s="186" t="str">
        <f t="shared" si="5"/>
        <v/>
      </c>
      <c r="P123" s="186" t="str">
        <f t="shared" si="4"/>
        <v/>
      </c>
      <c r="Q123" s="44"/>
    </row>
    <row r="124" spans="1:17" s="50" customFormat="1" ht="21" customHeight="1">
      <c r="A124" s="66"/>
      <c r="B124" s="68"/>
      <c r="C124" s="69"/>
      <c r="D124" s="70"/>
      <c r="E124" s="69"/>
      <c r="F124" s="71"/>
      <c r="G124" s="71"/>
      <c r="H124" s="71"/>
      <c r="I124" s="72"/>
      <c r="J124" s="72"/>
      <c r="K124" s="72"/>
      <c r="L124" s="73"/>
      <c r="O124" s="186" t="str">
        <f t="shared" si="5"/>
        <v/>
      </c>
      <c r="P124" s="186" t="str">
        <f t="shared" si="4"/>
        <v/>
      </c>
      <c r="Q124" s="44"/>
    </row>
    <row r="125" spans="1:17" s="50" customFormat="1" ht="21" customHeight="1">
      <c r="A125" s="66"/>
      <c r="B125" s="68"/>
      <c r="C125" s="69"/>
      <c r="D125" s="70"/>
      <c r="E125" s="69"/>
      <c r="F125" s="71"/>
      <c r="G125" s="71"/>
      <c r="H125" s="71"/>
      <c r="I125" s="72"/>
      <c r="J125" s="72"/>
      <c r="K125" s="72"/>
      <c r="L125" s="73"/>
      <c r="O125" s="186" t="str">
        <f t="shared" si="5"/>
        <v/>
      </c>
      <c r="P125" s="186" t="str">
        <f t="shared" si="4"/>
        <v/>
      </c>
      <c r="Q125" s="44"/>
    </row>
    <row r="126" spans="1:17" s="50" customFormat="1" ht="21" customHeight="1">
      <c r="A126" s="66"/>
      <c r="B126" s="68"/>
      <c r="C126" s="69"/>
      <c r="D126" s="70"/>
      <c r="E126" s="69"/>
      <c r="F126" s="71"/>
      <c r="G126" s="71"/>
      <c r="H126" s="71"/>
      <c r="I126" s="72"/>
      <c r="J126" s="72"/>
      <c r="K126" s="72"/>
      <c r="L126" s="73"/>
      <c r="O126" s="186" t="str">
        <f t="shared" si="5"/>
        <v/>
      </c>
      <c r="P126" s="186" t="str">
        <f t="shared" si="4"/>
        <v/>
      </c>
      <c r="Q126" s="44"/>
    </row>
    <row r="127" spans="1:17" s="50" customFormat="1" ht="21" customHeight="1">
      <c r="A127" s="66"/>
      <c r="B127" s="68"/>
      <c r="C127" s="69"/>
      <c r="D127" s="70"/>
      <c r="E127" s="69"/>
      <c r="F127" s="71"/>
      <c r="G127" s="71"/>
      <c r="H127" s="71"/>
      <c r="I127" s="72"/>
      <c r="J127" s="72"/>
      <c r="K127" s="72"/>
      <c r="L127" s="73"/>
      <c r="O127" s="186" t="str">
        <f t="shared" si="5"/>
        <v/>
      </c>
      <c r="P127" s="186" t="str">
        <f t="shared" si="4"/>
        <v/>
      </c>
      <c r="Q127" s="44"/>
    </row>
    <row r="128" spans="1:17" s="50" customFormat="1" ht="21" customHeight="1">
      <c r="A128" s="66"/>
      <c r="B128" s="68"/>
      <c r="C128" s="69"/>
      <c r="D128" s="70"/>
      <c r="E128" s="69"/>
      <c r="F128" s="71"/>
      <c r="G128" s="71"/>
      <c r="H128" s="71"/>
      <c r="I128" s="72"/>
      <c r="J128" s="72"/>
      <c r="K128" s="72"/>
      <c r="L128" s="73"/>
      <c r="O128" s="186" t="str">
        <f t="shared" si="5"/>
        <v/>
      </c>
      <c r="P128" s="186" t="str">
        <f t="shared" si="4"/>
        <v/>
      </c>
      <c r="Q128" s="44"/>
    </row>
    <row r="129" spans="1:17" s="50" customFormat="1" ht="21" customHeight="1">
      <c r="A129" s="66"/>
      <c r="B129" s="68"/>
      <c r="C129" s="69"/>
      <c r="D129" s="70"/>
      <c r="E129" s="69"/>
      <c r="F129" s="71"/>
      <c r="G129" s="71"/>
      <c r="H129" s="71"/>
      <c r="I129" s="72"/>
      <c r="J129" s="72"/>
      <c r="K129" s="72"/>
      <c r="L129" s="73"/>
      <c r="O129" s="186" t="str">
        <f t="shared" si="5"/>
        <v/>
      </c>
      <c r="P129" s="186" t="str">
        <f t="shared" si="4"/>
        <v/>
      </c>
      <c r="Q129" s="44"/>
    </row>
    <row r="130" spans="1:17" s="50" customFormat="1" ht="21" customHeight="1">
      <c r="A130" s="66"/>
      <c r="B130" s="68"/>
      <c r="C130" s="69"/>
      <c r="D130" s="70"/>
      <c r="E130" s="69"/>
      <c r="F130" s="71"/>
      <c r="G130" s="71"/>
      <c r="H130" s="71"/>
      <c r="I130" s="72"/>
      <c r="J130" s="72"/>
      <c r="K130" s="72"/>
      <c r="L130" s="73"/>
      <c r="O130" s="186" t="str">
        <f t="shared" si="5"/>
        <v/>
      </c>
      <c r="P130" s="186" t="str">
        <f t="shared" si="4"/>
        <v/>
      </c>
      <c r="Q130" s="44"/>
    </row>
    <row r="131" spans="1:17" s="50" customFormat="1" ht="21" customHeight="1">
      <c r="A131" s="66"/>
      <c r="B131" s="68"/>
      <c r="C131" s="69"/>
      <c r="D131" s="70"/>
      <c r="E131" s="69"/>
      <c r="F131" s="71"/>
      <c r="G131" s="71"/>
      <c r="H131" s="71"/>
      <c r="I131" s="72"/>
      <c r="J131" s="72"/>
      <c r="K131" s="72"/>
      <c r="L131" s="73"/>
      <c r="O131" s="186" t="str">
        <f t="shared" si="5"/>
        <v/>
      </c>
      <c r="P131" s="186" t="str">
        <f t="shared" si="4"/>
        <v/>
      </c>
      <c r="Q131" s="44"/>
    </row>
    <row r="132" spans="1:17" s="50" customFormat="1" ht="21" customHeight="1">
      <c r="A132" s="66"/>
      <c r="B132" s="68"/>
      <c r="C132" s="69"/>
      <c r="D132" s="70"/>
      <c r="E132" s="69"/>
      <c r="F132" s="71"/>
      <c r="G132" s="71"/>
      <c r="H132" s="71"/>
      <c r="I132" s="72"/>
      <c r="J132" s="72"/>
      <c r="K132" s="72"/>
      <c r="L132" s="73"/>
      <c r="O132" s="186" t="str">
        <f t="shared" si="5"/>
        <v/>
      </c>
      <c r="P132" s="186" t="str">
        <f t="shared" si="4"/>
        <v/>
      </c>
      <c r="Q132" s="44"/>
    </row>
    <row r="133" spans="1:17" s="50" customFormat="1" ht="21" customHeight="1">
      <c r="A133" s="66"/>
      <c r="B133" s="68"/>
      <c r="C133" s="69"/>
      <c r="D133" s="70"/>
      <c r="E133" s="69"/>
      <c r="F133" s="71"/>
      <c r="G133" s="71"/>
      <c r="H133" s="71"/>
      <c r="I133" s="72"/>
      <c r="J133" s="72"/>
      <c r="K133" s="72"/>
      <c r="L133" s="73"/>
      <c r="O133" s="186" t="str">
        <f t="shared" si="5"/>
        <v/>
      </c>
      <c r="P133" s="186" t="str">
        <f t="shared" si="4"/>
        <v/>
      </c>
      <c r="Q133" s="44"/>
    </row>
    <row r="134" spans="1:17" s="50" customFormat="1" ht="21" customHeight="1">
      <c r="A134" s="66"/>
      <c r="B134" s="68"/>
      <c r="C134" s="69"/>
      <c r="D134" s="70"/>
      <c r="E134" s="69"/>
      <c r="F134" s="71"/>
      <c r="G134" s="71"/>
      <c r="H134" s="71"/>
      <c r="I134" s="72"/>
      <c r="J134" s="72"/>
      <c r="K134" s="72"/>
      <c r="L134" s="73"/>
      <c r="O134" s="186" t="str">
        <f t="shared" si="5"/>
        <v/>
      </c>
      <c r="P134" s="186" t="str">
        <f t="shared" si="4"/>
        <v/>
      </c>
      <c r="Q134" s="44"/>
    </row>
    <row r="135" spans="1:17" s="50" customFormat="1" ht="21" customHeight="1">
      <c r="A135" s="66"/>
      <c r="B135" s="68"/>
      <c r="C135" s="69"/>
      <c r="D135" s="70"/>
      <c r="E135" s="69"/>
      <c r="F135" s="71"/>
      <c r="G135" s="71"/>
      <c r="H135" s="71"/>
      <c r="I135" s="72"/>
      <c r="J135" s="72"/>
      <c r="K135" s="72"/>
      <c r="L135" s="73"/>
      <c r="O135" s="186" t="str">
        <f t="shared" si="5"/>
        <v/>
      </c>
      <c r="P135" s="186" t="str">
        <f t="shared" si="4"/>
        <v/>
      </c>
      <c r="Q135" s="44"/>
    </row>
    <row r="136" spans="1:17" s="50" customFormat="1" ht="21" customHeight="1">
      <c r="A136" s="66"/>
      <c r="B136" s="68"/>
      <c r="C136" s="69"/>
      <c r="D136" s="70"/>
      <c r="E136" s="69"/>
      <c r="F136" s="71"/>
      <c r="G136" s="71"/>
      <c r="H136" s="71"/>
      <c r="I136" s="72"/>
      <c r="J136" s="72"/>
      <c r="K136" s="72"/>
      <c r="L136" s="73"/>
      <c r="O136" s="186" t="str">
        <f t="shared" si="5"/>
        <v/>
      </c>
      <c r="P136" s="186" t="str">
        <f t="shared" si="4"/>
        <v/>
      </c>
      <c r="Q136" s="44"/>
    </row>
    <row r="137" spans="1:17" s="50" customFormat="1" ht="21" customHeight="1">
      <c r="A137" s="66"/>
      <c r="B137" s="68"/>
      <c r="C137" s="69"/>
      <c r="D137" s="70"/>
      <c r="E137" s="69"/>
      <c r="F137" s="71"/>
      <c r="G137" s="71"/>
      <c r="H137" s="71"/>
      <c r="I137" s="72"/>
      <c r="J137" s="72"/>
      <c r="K137" s="72"/>
      <c r="L137" s="73"/>
      <c r="O137" s="186" t="str">
        <f t="shared" si="5"/>
        <v/>
      </c>
      <c r="P137" s="186" t="str">
        <f t="shared" si="4"/>
        <v/>
      </c>
      <c r="Q137" s="44"/>
    </row>
    <row r="138" spans="1:17" s="50" customFormat="1" ht="21" customHeight="1">
      <c r="A138" s="66"/>
      <c r="B138" s="68"/>
      <c r="C138" s="69"/>
      <c r="D138" s="70"/>
      <c r="E138" s="69"/>
      <c r="F138" s="71"/>
      <c r="G138" s="71"/>
      <c r="H138" s="71"/>
      <c r="I138" s="72"/>
      <c r="J138" s="72"/>
      <c r="K138" s="72"/>
      <c r="L138" s="73"/>
      <c r="O138" s="186" t="str">
        <f t="shared" si="5"/>
        <v/>
      </c>
      <c r="P138" s="186" t="str">
        <f t="shared" si="4"/>
        <v/>
      </c>
      <c r="Q138" s="44"/>
    </row>
    <row r="139" spans="1:17" s="50" customFormat="1" ht="21" customHeight="1">
      <c r="A139" s="66"/>
      <c r="B139" s="68"/>
      <c r="C139" s="69"/>
      <c r="D139" s="70"/>
      <c r="E139" s="69"/>
      <c r="F139" s="71"/>
      <c r="G139" s="71"/>
      <c r="H139" s="71"/>
      <c r="I139" s="72"/>
      <c r="J139" s="72"/>
      <c r="K139" s="72"/>
      <c r="L139" s="73"/>
      <c r="O139" s="186" t="str">
        <f t="shared" si="5"/>
        <v/>
      </c>
      <c r="P139" s="186" t="str">
        <f t="shared" si="4"/>
        <v/>
      </c>
      <c r="Q139" s="44"/>
    </row>
    <row r="140" spans="1:17" s="50" customFormat="1" ht="21" customHeight="1">
      <c r="A140" s="66"/>
      <c r="B140" s="68"/>
      <c r="C140" s="69"/>
      <c r="D140" s="70"/>
      <c r="E140" s="69"/>
      <c r="F140" s="71"/>
      <c r="G140" s="71"/>
      <c r="H140" s="71"/>
      <c r="I140" s="72"/>
      <c r="J140" s="72"/>
      <c r="K140" s="72"/>
      <c r="L140" s="73"/>
      <c r="O140" s="186" t="str">
        <f t="shared" si="5"/>
        <v/>
      </c>
      <c r="P140" s="186" t="str">
        <f t="shared" si="4"/>
        <v/>
      </c>
      <c r="Q140" s="44"/>
    </row>
    <row r="141" spans="1:17" s="50" customFormat="1" ht="21" customHeight="1">
      <c r="A141" s="66"/>
      <c r="B141" s="68"/>
      <c r="C141" s="69"/>
      <c r="D141" s="70"/>
      <c r="E141" s="69"/>
      <c r="F141" s="71"/>
      <c r="G141" s="71"/>
      <c r="H141" s="71"/>
      <c r="I141" s="72"/>
      <c r="J141" s="72"/>
      <c r="K141" s="72"/>
      <c r="L141" s="73"/>
      <c r="O141" s="186" t="str">
        <f t="shared" si="5"/>
        <v/>
      </c>
      <c r="P141" s="186" t="str">
        <f t="shared" si="4"/>
        <v/>
      </c>
      <c r="Q141" s="44"/>
    </row>
    <row r="142" spans="1:17" s="50" customFormat="1" ht="21" customHeight="1">
      <c r="A142" s="66"/>
      <c r="B142" s="68"/>
      <c r="C142" s="69"/>
      <c r="D142" s="70"/>
      <c r="E142" s="69"/>
      <c r="F142" s="71"/>
      <c r="G142" s="71"/>
      <c r="H142" s="71"/>
      <c r="I142" s="72"/>
      <c r="J142" s="72"/>
      <c r="K142" s="72"/>
      <c r="L142" s="73"/>
      <c r="O142" s="186" t="str">
        <f t="shared" si="5"/>
        <v/>
      </c>
      <c r="P142" s="186" t="str">
        <f t="shared" si="4"/>
        <v/>
      </c>
      <c r="Q142" s="44"/>
    </row>
    <row r="143" spans="1:17" s="50" customFormat="1" ht="21" customHeight="1">
      <c r="A143" s="66"/>
      <c r="B143" s="68"/>
      <c r="C143" s="69"/>
      <c r="D143" s="70"/>
      <c r="E143" s="69"/>
      <c r="F143" s="71"/>
      <c r="G143" s="71"/>
      <c r="H143" s="71"/>
      <c r="I143" s="72"/>
      <c r="J143" s="72"/>
      <c r="K143" s="72"/>
      <c r="L143" s="73"/>
      <c r="O143" s="186" t="str">
        <f t="shared" si="5"/>
        <v/>
      </c>
      <c r="P143" s="186" t="str">
        <f t="shared" si="4"/>
        <v/>
      </c>
      <c r="Q143" s="44"/>
    </row>
    <row r="144" spans="1:17" s="50" customFormat="1" ht="21" customHeight="1">
      <c r="A144" s="66"/>
      <c r="B144" s="68"/>
      <c r="C144" s="69"/>
      <c r="D144" s="70"/>
      <c r="E144" s="69"/>
      <c r="F144" s="71"/>
      <c r="G144" s="71"/>
      <c r="H144" s="71"/>
      <c r="I144" s="72"/>
      <c r="J144" s="72"/>
      <c r="K144" s="72"/>
      <c r="L144" s="73"/>
      <c r="O144" s="186" t="str">
        <f t="shared" si="5"/>
        <v/>
      </c>
      <c r="P144" s="186" t="str">
        <f t="shared" si="4"/>
        <v/>
      </c>
      <c r="Q144" s="44"/>
    </row>
    <row r="145" spans="1:17" s="50" customFormat="1" ht="21" customHeight="1">
      <c r="A145" s="66"/>
      <c r="B145" s="68"/>
      <c r="C145" s="69"/>
      <c r="D145" s="70"/>
      <c r="E145" s="69"/>
      <c r="F145" s="71"/>
      <c r="G145" s="71"/>
      <c r="H145" s="71"/>
      <c r="I145" s="72"/>
      <c r="J145" s="72"/>
      <c r="K145" s="72"/>
      <c r="L145" s="73"/>
      <c r="O145" s="186" t="str">
        <f t="shared" si="5"/>
        <v/>
      </c>
      <c r="P145" s="186" t="str">
        <f t="shared" si="4"/>
        <v/>
      </c>
      <c r="Q145" s="44"/>
    </row>
    <row r="146" spans="1:17" s="50" customFormat="1" ht="21" customHeight="1">
      <c r="A146" s="66"/>
      <c r="B146" s="68"/>
      <c r="C146" s="69"/>
      <c r="D146" s="70"/>
      <c r="E146" s="69"/>
      <c r="F146" s="71"/>
      <c r="G146" s="71"/>
      <c r="H146" s="71"/>
      <c r="I146" s="72"/>
      <c r="J146" s="72"/>
      <c r="K146" s="72"/>
      <c r="L146" s="73"/>
      <c r="O146" s="186" t="str">
        <f t="shared" si="5"/>
        <v/>
      </c>
      <c r="P146" s="186" t="str">
        <f t="shared" si="4"/>
        <v/>
      </c>
      <c r="Q146" s="44"/>
    </row>
    <row r="147" spans="1:17" s="50" customFormat="1" ht="21" customHeight="1">
      <c r="A147" s="66"/>
      <c r="B147" s="68"/>
      <c r="C147" s="69"/>
      <c r="D147" s="70"/>
      <c r="E147" s="69"/>
      <c r="F147" s="71"/>
      <c r="G147" s="71"/>
      <c r="H147" s="71"/>
      <c r="I147" s="72"/>
      <c r="J147" s="72"/>
      <c r="K147" s="72"/>
      <c r="L147" s="73"/>
      <c r="O147" s="186" t="str">
        <f t="shared" si="5"/>
        <v/>
      </c>
      <c r="P147" s="186" t="str">
        <f t="shared" si="4"/>
        <v/>
      </c>
      <c r="Q147" s="44"/>
    </row>
    <row r="148" spans="1:17" s="50" customFormat="1" ht="21" customHeight="1">
      <c r="A148" s="66"/>
      <c r="B148" s="68"/>
      <c r="C148" s="69"/>
      <c r="D148" s="70"/>
      <c r="E148" s="69"/>
      <c r="F148" s="71"/>
      <c r="G148" s="71"/>
      <c r="H148" s="71"/>
      <c r="I148" s="72"/>
      <c r="J148" s="72"/>
      <c r="K148" s="72"/>
      <c r="L148" s="73"/>
      <c r="O148" s="186" t="str">
        <f t="shared" si="5"/>
        <v/>
      </c>
      <c r="P148" s="186" t="str">
        <f t="shared" si="4"/>
        <v/>
      </c>
      <c r="Q148" s="44"/>
    </row>
    <row r="149" spans="1:17" s="50" customFormat="1" ht="21" customHeight="1">
      <c r="A149" s="66"/>
      <c r="B149" s="68"/>
      <c r="C149" s="69"/>
      <c r="D149" s="70"/>
      <c r="E149" s="69"/>
      <c r="F149" s="71"/>
      <c r="G149" s="71"/>
      <c r="H149" s="71"/>
      <c r="I149" s="72"/>
      <c r="J149" s="72"/>
      <c r="K149" s="72"/>
      <c r="L149" s="73"/>
      <c r="O149" s="186" t="str">
        <f t="shared" si="5"/>
        <v/>
      </c>
      <c r="P149" s="186" t="str">
        <f t="shared" si="4"/>
        <v/>
      </c>
      <c r="Q149" s="44"/>
    </row>
    <row r="150" spans="1:17" s="50" customFormat="1" ht="21" customHeight="1">
      <c r="A150" s="66"/>
      <c r="B150" s="68"/>
      <c r="C150" s="69"/>
      <c r="D150" s="70"/>
      <c r="E150" s="69"/>
      <c r="F150" s="71"/>
      <c r="G150" s="71"/>
      <c r="H150" s="71"/>
      <c r="I150" s="72"/>
      <c r="J150" s="72"/>
      <c r="K150" s="72"/>
      <c r="L150" s="73"/>
      <c r="O150" s="186" t="str">
        <f t="shared" si="5"/>
        <v/>
      </c>
      <c r="P150" s="186" t="str">
        <f t="shared" si="4"/>
        <v/>
      </c>
      <c r="Q150" s="44"/>
    </row>
    <row r="151" spans="1:17" s="50" customFormat="1" ht="21" customHeight="1">
      <c r="A151" s="66"/>
      <c r="B151" s="68"/>
      <c r="C151" s="69"/>
      <c r="D151" s="70"/>
      <c r="E151" s="69"/>
      <c r="F151" s="71"/>
      <c r="G151" s="71"/>
      <c r="H151" s="71"/>
      <c r="I151" s="72"/>
      <c r="J151" s="72"/>
      <c r="K151" s="72"/>
      <c r="L151" s="73"/>
      <c r="O151" s="186" t="str">
        <f t="shared" si="5"/>
        <v/>
      </c>
      <c r="P151" s="186" t="str">
        <f t="shared" si="4"/>
        <v/>
      </c>
      <c r="Q151" s="44"/>
    </row>
    <row r="152" spans="1:17" s="50" customFormat="1" ht="21" customHeight="1">
      <c r="A152" s="66"/>
      <c r="B152" s="68"/>
      <c r="C152" s="69"/>
      <c r="D152" s="70"/>
      <c r="E152" s="69"/>
      <c r="F152" s="71"/>
      <c r="G152" s="71"/>
      <c r="H152" s="71"/>
      <c r="I152" s="72"/>
      <c r="J152" s="72"/>
      <c r="K152" s="72"/>
      <c r="L152" s="73"/>
      <c r="O152" s="186" t="str">
        <f t="shared" si="5"/>
        <v/>
      </c>
      <c r="P152" s="186" t="str">
        <f t="shared" si="4"/>
        <v/>
      </c>
      <c r="Q152" s="44"/>
    </row>
    <row r="153" spans="1:17" s="50" customFormat="1" ht="21" customHeight="1">
      <c r="A153" s="66"/>
      <c r="B153" s="68"/>
      <c r="C153" s="69"/>
      <c r="D153" s="70"/>
      <c r="E153" s="69"/>
      <c r="F153" s="71"/>
      <c r="G153" s="71"/>
      <c r="H153" s="71"/>
      <c r="I153" s="72"/>
      <c r="J153" s="72"/>
      <c r="K153" s="72"/>
      <c r="L153" s="73"/>
      <c r="O153" s="186" t="str">
        <f t="shared" si="5"/>
        <v/>
      </c>
      <c r="P153" s="186" t="str">
        <f t="shared" si="4"/>
        <v/>
      </c>
      <c r="Q153" s="44"/>
    </row>
    <row r="154" spans="1:17" s="50" customFormat="1" ht="21" customHeight="1">
      <c r="A154" s="66"/>
      <c r="B154" s="68"/>
      <c r="C154" s="69"/>
      <c r="D154" s="70"/>
      <c r="E154" s="69"/>
      <c r="F154" s="71"/>
      <c r="G154" s="71"/>
      <c r="H154" s="71"/>
      <c r="I154" s="72"/>
      <c r="J154" s="72"/>
      <c r="K154" s="72"/>
      <c r="L154" s="73"/>
      <c r="O154" s="186" t="str">
        <f t="shared" si="5"/>
        <v/>
      </c>
      <c r="P154" s="186" t="str">
        <f t="shared" si="4"/>
        <v/>
      </c>
      <c r="Q154" s="44"/>
    </row>
    <row r="155" spans="1:17" s="50" customFormat="1" ht="21" customHeight="1">
      <c r="A155" s="66"/>
      <c r="B155" s="68"/>
      <c r="C155" s="69"/>
      <c r="D155" s="70"/>
      <c r="E155" s="69"/>
      <c r="F155" s="71"/>
      <c r="G155" s="71"/>
      <c r="H155" s="71"/>
      <c r="I155" s="72"/>
      <c r="J155" s="72"/>
      <c r="K155" s="72"/>
      <c r="L155" s="73"/>
      <c r="O155" s="186" t="str">
        <f t="shared" si="5"/>
        <v/>
      </c>
      <c r="P155" s="186" t="str">
        <f t="shared" si="4"/>
        <v/>
      </c>
      <c r="Q155" s="44"/>
    </row>
    <row r="156" spans="1:17" s="50" customFormat="1" ht="21" customHeight="1">
      <c r="A156" s="66"/>
      <c r="B156" s="68"/>
      <c r="C156" s="69"/>
      <c r="D156" s="70"/>
      <c r="E156" s="69"/>
      <c r="F156" s="71"/>
      <c r="G156" s="71"/>
      <c r="H156" s="71"/>
      <c r="I156" s="72"/>
      <c r="J156" s="72"/>
      <c r="K156" s="72"/>
      <c r="L156" s="73"/>
      <c r="O156" s="186" t="str">
        <f t="shared" si="5"/>
        <v/>
      </c>
      <c r="P156" s="186" t="str">
        <f t="shared" si="4"/>
        <v/>
      </c>
      <c r="Q156" s="44"/>
    </row>
    <row r="157" spans="1:17" s="50" customFormat="1" ht="21" customHeight="1">
      <c r="A157" s="66"/>
      <c r="B157" s="68"/>
      <c r="C157" s="69"/>
      <c r="D157" s="70"/>
      <c r="E157" s="69"/>
      <c r="F157" s="71"/>
      <c r="G157" s="71"/>
      <c r="H157" s="71"/>
      <c r="I157" s="72"/>
      <c r="J157" s="72"/>
      <c r="K157" s="72"/>
      <c r="L157" s="73"/>
      <c r="O157" s="186" t="str">
        <f t="shared" si="5"/>
        <v/>
      </c>
      <c r="P157" s="186" t="str">
        <f t="shared" si="4"/>
        <v/>
      </c>
      <c r="Q157" s="44"/>
    </row>
    <row r="158" spans="1:17" s="50" customFormat="1" ht="21" customHeight="1">
      <c r="A158" s="66"/>
      <c r="B158" s="68"/>
      <c r="C158" s="69"/>
      <c r="D158" s="70"/>
      <c r="E158" s="69"/>
      <c r="F158" s="71"/>
      <c r="G158" s="71"/>
      <c r="H158" s="71"/>
      <c r="I158" s="72"/>
      <c r="J158" s="72"/>
      <c r="K158" s="72"/>
      <c r="L158" s="73"/>
      <c r="O158" s="186" t="str">
        <f t="shared" si="5"/>
        <v/>
      </c>
      <c r="P158" s="186" t="str">
        <f t="shared" si="4"/>
        <v/>
      </c>
      <c r="Q158" s="44"/>
    </row>
    <row r="159" spans="1:17" s="50" customFormat="1" ht="21" customHeight="1">
      <c r="A159" s="66"/>
      <c r="B159" s="68"/>
      <c r="C159" s="69"/>
      <c r="D159" s="70"/>
      <c r="E159" s="69"/>
      <c r="F159" s="71"/>
      <c r="G159" s="71"/>
      <c r="H159" s="71"/>
      <c r="I159" s="72"/>
      <c r="J159" s="72"/>
      <c r="K159" s="72"/>
      <c r="L159" s="73"/>
      <c r="O159" s="186" t="str">
        <f t="shared" si="5"/>
        <v/>
      </c>
      <c r="P159" s="186" t="str">
        <f t="shared" si="4"/>
        <v/>
      </c>
      <c r="Q159" s="44"/>
    </row>
    <row r="160" spans="1:17" s="50" customFormat="1" ht="21" customHeight="1">
      <c r="A160" s="66"/>
      <c r="B160" s="68"/>
      <c r="C160" s="69"/>
      <c r="D160" s="70"/>
      <c r="E160" s="69"/>
      <c r="F160" s="71"/>
      <c r="G160" s="71"/>
      <c r="H160" s="71"/>
      <c r="I160" s="72"/>
      <c r="J160" s="72"/>
      <c r="K160" s="72"/>
      <c r="L160" s="73"/>
      <c r="O160" s="186" t="str">
        <f t="shared" si="5"/>
        <v/>
      </c>
      <c r="P160" s="186" t="str">
        <f t="shared" si="4"/>
        <v/>
      </c>
      <c r="Q160" s="44"/>
    </row>
    <row r="161" spans="1:17" s="50" customFormat="1" ht="21" customHeight="1">
      <c r="A161" s="66"/>
      <c r="B161" s="68"/>
      <c r="C161" s="69"/>
      <c r="D161" s="70"/>
      <c r="E161" s="69"/>
      <c r="F161" s="71"/>
      <c r="G161" s="71"/>
      <c r="H161" s="71"/>
      <c r="I161" s="72"/>
      <c r="J161" s="72"/>
      <c r="K161" s="72"/>
      <c r="L161" s="73"/>
      <c r="O161" s="186" t="str">
        <f t="shared" si="5"/>
        <v/>
      </c>
      <c r="P161" s="186" t="str">
        <f t="shared" si="4"/>
        <v/>
      </c>
      <c r="Q161" s="44"/>
    </row>
    <row r="162" spans="1:17" s="50" customFormat="1" ht="21" customHeight="1">
      <c r="A162" s="66"/>
      <c r="B162" s="68"/>
      <c r="C162" s="69"/>
      <c r="D162" s="70"/>
      <c r="E162" s="69"/>
      <c r="F162" s="71"/>
      <c r="G162" s="71"/>
      <c r="H162" s="71"/>
      <c r="I162" s="72"/>
      <c r="J162" s="72"/>
      <c r="K162" s="72"/>
      <c r="L162" s="73"/>
      <c r="O162" s="186" t="str">
        <f t="shared" si="5"/>
        <v/>
      </c>
      <c r="P162" s="186" t="str">
        <f t="shared" si="4"/>
        <v/>
      </c>
      <c r="Q162" s="44"/>
    </row>
    <row r="163" spans="1:17" s="50" customFormat="1" ht="21" customHeight="1">
      <c r="A163" s="66"/>
      <c r="B163" s="68"/>
      <c r="C163" s="69"/>
      <c r="D163" s="70"/>
      <c r="E163" s="69"/>
      <c r="F163" s="71"/>
      <c r="G163" s="71"/>
      <c r="H163" s="71"/>
      <c r="I163" s="72"/>
      <c r="J163" s="72"/>
      <c r="K163" s="72"/>
      <c r="L163" s="73"/>
      <c r="O163" s="186" t="str">
        <f t="shared" si="5"/>
        <v/>
      </c>
      <c r="P163" s="186" t="str">
        <f t="shared" si="4"/>
        <v/>
      </c>
      <c r="Q163" s="44"/>
    </row>
    <row r="164" spans="1:17" s="50" customFormat="1" ht="21" customHeight="1">
      <c r="A164" s="66"/>
      <c r="B164" s="68"/>
      <c r="C164" s="69"/>
      <c r="D164" s="70"/>
      <c r="E164" s="69"/>
      <c r="F164" s="71"/>
      <c r="G164" s="71"/>
      <c r="H164" s="71"/>
      <c r="I164" s="72"/>
      <c r="J164" s="72"/>
      <c r="K164" s="72"/>
      <c r="L164" s="73"/>
      <c r="O164" s="186" t="str">
        <f t="shared" si="5"/>
        <v/>
      </c>
      <c r="P164" s="186" t="str">
        <f t="shared" si="4"/>
        <v/>
      </c>
      <c r="Q164" s="44"/>
    </row>
    <row r="165" spans="1:17" s="50" customFormat="1" ht="21" customHeight="1">
      <c r="A165" s="66"/>
      <c r="B165" s="68"/>
      <c r="C165" s="69"/>
      <c r="D165" s="70"/>
      <c r="E165" s="69"/>
      <c r="F165" s="71"/>
      <c r="G165" s="71"/>
      <c r="H165" s="71"/>
      <c r="I165" s="72"/>
      <c r="J165" s="72"/>
      <c r="K165" s="72"/>
      <c r="L165" s="73"/>
      <c r="O165" s="186" t="str">
        <f t="shared" si="5"/>
        <v/>
      </c>
      <c r="P165" s="186" t="str">
        <f t="shared" si="4"/>
        <v/>
      </c>
      <c r="Q165" s="44"/>
    </row>
    <row r="166" spans="1:17" s="50" customFormat="1" ht="21" customHeight="1">
      <c r="A166" s="66"/>
      <c r="B166" s="68"/>
      <c r="C166" s="69"/>
      <c r="D166" s="70"/>
      <c r="E166" s="69"/>
      <c r="F166" s="71"/>
      <c r="G166" s="71"/>
      <c r="H166" s="71"/>
      <c r="I166" s="72"/>
      <c r="J166" s="72"/>
      <c r="K166" s="72"/>
      <c r="L166" s="73"/>
      <c r="O166" s="186" t="str">
        <f t="shared" si="5"/>
        <v/>
      </c>
      <c r="P166" s="186" t="str">
        <f t="shared" si="4"/>
        <v/>
      </c>
      <c r="Q166" s="44"/>
    </row>
    <row r="167" spans="1:17" s="50" customFormat="1" ht="21" customHeight="1">
      <c r="A167" s="66"/>
      <c r="B167" s="68"/>
      <c r="C167" s="69"/>
      <c r="D167" s="70"/>
      <c r="E167" s="69"/>
      <c r="F167" s="71"/>
      <c r="G167" s="71"/>
      <c r="H167" s="71"/>
      <c r="I167" s="72"/>
      <c r="J167" s="72"/>
      <c r="K167" s="72"/>
      <c r="L167" s="73"/>
      <c r="O167" s="186" t="str">
        <f t="shared" si="5"/>
        <v/>
      </c>
      <c r="P167" s="186" t="str">
        <f t="shared" ref="P167:P230" si="6">IF(COUNTA(A167:B167,D167,F167:H167)=0,"",IF(AND(A167&lt;&gt;"-",COUNTIF(区間名,A167)&gt;0,OR(AND(B167&lt;&gt;"",D167&gt;0,COUNTA(F167:H167)&gt;0),AND(OR(B167="未調査",B167="記録無し"),D167&lt;1,COUNTA(F167:H167)=0))),0,1))</f>
        <v/>
      </c>
      <c r="Q167" s="44"/>
    </row>
    <row r="168" spans="1:17" s="50" customFormat="1" ht="21" customHeight="1">
      <c r="A168" s="66"/>
      <c r="B168" s="68"/>
      <c r="C168" s="69"/>
      <c r="D168" s="70"/>
      <c r="E168" s="69"/>
      <c r="F168" s="71"/>
      <c r="G168" s="71"/>
      <c r="H168" s="71"/>
      <c r="I168" s="72"/>
      <c r="J168" s="72"/>
      <c r="K168" s="72"/>
      <c r="L168" s="73"/>
      <c r="O168" s="186" t="str">
        <f t="shared" ref="O168:O231" si="7">IF(OR($A168="",$A168="範囲外",$A168="-"),"",$A168)</f>
        <v/>
      </c>
      <c r="P168" s="186" t="str">
        <f t="shared" si="6"/>
        <v/>
      </c>
      <c r="Q168" s="44"/>
    </row>
    <row r="169" spans="1:17" s="50" customFormat="1" ht="21" customHeight="1">
      <c r="A169" s="66"/>
      <c r="B169" s="68"/>
      <c r="C169" s="69"/>
      <c r="D169" s="70"/>
      <c r="E169" s="69"/>
      <c r="F169" s="71"/>
      <c r="G169" s="71"/>
      <c r="H169" s="71"/>
      <c r="I169" s="72"/>
      <c r="J169" s="72"/>
      <c r="K169" s="72"/>
      <c r="L169" s="73"/>
      <c r="O169" s="186" t="str">
        <f t="shared" si="7"/>
        <v/>
      </c>
      <c r="P169" s="186" t="str">
        <f t="shared" si="6"/>
        <v/>
      </c>
      <c r="Q169" s="44"/>
    </row>
    <row r="170" spans="1:17" s="50" customFormat="1" ht="21" customHeight="1">
      <c r="A170" s="66"/>
      <c r="B170" s="68"/>
      <c r="C170" s="69"/>
      <c r="D170" s="70"/>
      <c r="E170" s="69"/>
      <c r="F170" s="71"/>
      <c r="G170" s="71"/>
      <c r="H170" s="71"/>
      <c r="I170" s="72"/>
      <c r="J170" s="72"/>
      <c r="K170" s="72"/>
      <c r="L170" s="73"/>
      <c r="O170" s="186" t="str">
        <f t="shared" si="7"/>
        <v/>
      </c>
      <c r="P170" s="186" t="str">
        <f t="shared" si="6"/>
        <v/>
      </c>
      <c r="Q170" s="44"/>
    </row>
    <row r="171" spans="1:17" s="50" customFormat="1" ht="21" customHeight="1">
      <c r="A171" s="66"/>
      <c r="B171" s="68"/>
      <c r="C171" s="69"/>
      <c r="D171" s="70"/>
      <c r="E171" s="69"/>
      <c r="F171" s="71"/>
      <c r="G171" s="71"/>
      <c r="H171" s="71"/>
      <c r="I171" s="72"/>
      <c r="J171" s="72"/>
      <c r="K171" s="72"/>
      <c r="L171" s="73"/>
      <c r="O171" s="186" t="str">
        <f t="shared" si="7"/>
        <v/>
      </c>
      <c r="P171" s="186" t="str">
        <f t="shared" si="6"/>
        <v/>
      </c>
      <c r="Q171" s="44"/>
    </row>
    <row r="172" spans="1:17" s="50" customFormat="1" ht="21" customHeight="1">
      <c r="A172" s="66"/>
      <c r="B172" s="68"/>
      <c r="C172" s="69"/>
      <c r="D172" s="70"/>
      <c r="E172" s="69"/>
      <c r="F172" s="71"/>
      <c r="G172" s="71"/>
      <c r="H172" s="71"/>
      <c r="I172" s="72"/>
      <c r="J172" s="72"/>
      <c r="K172" s="72"/>
      <c r="L172" s="73"/>
      <c r="O172" s="186" t="str">
        <f t="shared" si="7"/>
        <v/>
      </c>
      <c r="P172" s="186" t="str">
        <f t="shared" si="6"/>
        <v/>
      </c>
      <c r="Q172" s="44"/>
    </row>
    <row r="173" spans="1:17" s="50" customFormat="1" ht="21" customHeight="1">
      <c r="A173" s="66"/>
      <c r="B173" s="68"/>
      <c r="C173" s="69"/>
      <c r="D173" s="70"/>
      <c r="E173" s="69"/>
      <c r="F173" s="71"/>
      <c r="G173" s="71"/>
      <c r="H173" s="71"/>
      <c r="I173" s="72"/>
      <c r="J173" s="72"/>
      <c r="K173" s="72"/>
      <c r="L173" s="73"/>
      <c r="O173" s="186" t="str">
        <f t="shared" si="7"/>
        <v/>
      </c>
      <c r="P173" s="186" t="str">
        <f t="shared" si="6"/>
        <v/>
      </c>
      <c r="Q173" s="44"/>
    </row>
    <row r="174" spans="1:17" s="50" customFormat="1" ht="21" customHeight="1">
      <c r="A174" s="66"/>
      <c r="B174" s="68"/>
      <c r="C174" s="69"/>
      <c r="D174" s="70"/>
      <c r="E174" s="69"/>
      <c r="F174" s="71"/>
      <c r="G174" s="71"/>
      <c r="H174" s="71"/>
      <c r="I174" s="72"/>
      <c r="J174" s="72"/>
      <c r="K174" s="72"/>
      <c r="L174" s="73"/>
      <c r="O174" s="186" t="str">
        <f t="shared" si="7"/>
        <v/>
      </c>
      <c r="P174" s="186" t="str">
        <f t="shared" si="6"/>
        <v/>
      </c>
      <c r="Q174" s="44"/>
    </row>
    <row r="175" spans="1:17" s="50" customFormat="1" ht="21" customHeight="1">
      <c r="A175" s="66"/>
      <c r="B175" s="68"/>
      <c r="C175" s="69"/>
      <c r="D175" s="70"/>
      <c r="E175" s="69"/>
      <c r="F175" s="71"/>
      <c r="G175" s="71"/>
      <c r="H175" s="71"/>
      <c r="I175" s="72"/>
      <c r="J175" s="72"/>
      <c r="K175" s="72"/>
      <c r="L175" s="73"/>
      <c r="O175" s="186" t="str">
        <f t="shared" si="7"/>
        <v/>
      </c>
      <c r="P175" s="186" t="str">
        <f t="shared" si="6"/>
        <v/>
      </c>
      <c r="Q175" s="44"/>
    </row>
    <row r="176" spans="1:17" s="50" customFormat="1" ht="21" customHeight="1">
      <c r="A176" s="66"/>
      <c r="B176" s="68"/>
      <c r="C176" s="69"/>
      <c r="D176" s="70"/>
      <c r="E176" s="69"/>
      <c r="F176" s="71"/>
      <c r="G176" s="71"/>
      <c r="H176" s="71"/>
      <c r="I176" s="72"/>
      <c r="J176" s="72"/>
      <c r="K176" s="72"/>
      <c r="L176" s="73"/>
      <c r="O176" s="186" t="str">
        <f t="shared" si="7"/>
        <v/>
      </c>
      <c r="P176" s="186" t="str">
        <f t="shared" si="6"/>
        <v/>
      </c>
      <c r="Q176" s="44"/>
    </row>
    <row r="177" spans="1:17" s="50" customFormat="1" ht="21" customHeight="1">
      <c r="A177" s="66"/>
      <c r="B177" s="68"/>
      <c r="C177" s="69"/>
      <c r="D177" s="70"/>
      <c r="E177" s="69"/>
      <c r="F177" s="71"/>
      <c r="G177" s="71"/>
      <c r="H177" s="71"/>
      <c r="I177" s="72"/>
      <c r="J177" s="72"/>
      <c r="K177" s="72"/>
      <c r="L177" s="73"/>
      <c r="O177" s="186" t="str">
        <f t="shared" si="7"/>
        <v/>
      </c>
      <c r="P177" s="186" t="str">
        <f t="shared" si="6"/>
        <v/>
      </c>
      <c r="Q177" s="44"/>
    </row>
    <row r="178" spans="1:17" s="50" customFormat="1" ht="21" customHeight="1">
      <c r="A178" s="66"/>
      <c r="B178" s="68"/>
      <c r="C178" s="69"/>
      <c r="D178" s="70"/>
      <c r="E178" s="69"/>
      <c r="F178" s="71"/>
      <c r="G178" s="71"/>
      <c r="H178" s="71"/>
      <c r="I178" s="72"/>
      <c r="J178" s="72"/>
      <c r="K178" s="72"/>
      <c r="L178" s="73"/>
      <c r="O178" s="186" t="str">
        <f t="shared" si="7"/>
        <v/>
      </c>
      <c r="P178" s="186" t="str">
        <f t="shared" si="6"/>
        <v/>
      </c>
      <c r="Q178" s="44"/>
    </row>
    <row r="179" spans="1:17" s="50" customFormat="1" ht="21" customHeight="1">
      <c r="A179" s="66"/>
      <c r="B179" s="68"/>
      <c r="C179" s="69"/>
      <c r="D179" s="70"/>
      <c r="E179" s="69"/>
      <c r="F179" s="71"/>
      <c r="G179" s="71"/>
      <c r="H179" s="71"/>
      <c r="I179" s="72"/>
      <c r="J179" s="72"/>
      <c r="K179" s="72"/>
      <c r="L179" s="73"/>
      <c r="O179" s="186" t="str">
        <f t="shared" si="7"/>
        <v/>
      </c>
      <c r="P179" s="186" t="str">
        <f t="shared" si="6"/>
        <v/>
      </c>
      <c r="Q179" s="44"/>
    </row>
    <row r="180" spans="1:17" s="50" customFormat="1" ht="21" customHeight="1">
      <c r="A180" s="66"/>
      <c r="B180" s="68"/>
      <c r="C180" s="69"/>
      <c r="D180" s="70"/>
      <c r="E180" s="69"/>
      <c r="F180" s="71"/>
      <c r="G180" s="71"/>
      <c r="H180" s="71"/>
      <c r="I180" s="72"/>
      <c r="J180" s="72"/>
      <c r="K180" s="72"/>
      <c r="L180" s="73"/>
      <c r="O180" s="186" t="str">
        <f t="shared" si="7"/>
        <v/>
      </c>
      <c r="P180" s="186" t="str">
        <f t="shared" si="6"/>
        <v/>
      </c>
      <c r="Q180" s="44"/>
    </row>
    <row r="181" spans="1:17" s="50" customFormat="1" ht="21" customHeight="1">
      <c r="A181" s="66"/>
      <c r="B181" s="68"/>
      <c r="C181" s="69"/>
      <c r="D181" s="70"/>
      <c r="E181" s="69"/>
      <c r="F181" s="71"/>
      <c r="G181" s="71"/>
      <c r="H181" s="71"/>
      <c r="I181" s="72"/>
      <c r="J181" s="72"/>
      <c r="K181" s="72"/>
      <c r="L181" s="73"/>
      <c r="O181" s="186" t="str">
        <f t="shared" si="7"/>
        <v/>
      </c>
      <c r="P181" s="186" t="str">
        <f t="shared" si="6"/>
        <v/>
      </c>
      <c r="Q181" s="44"/>
    </row>
    <row r="182" spans="1:17" s="50" customFormat="1" ht="21" customHeight="1">
      <c r="A182" s="66"/>
      <c r="B182" s="68"/>
      <c r="C182" s="69"/>
      <c r="D182" s="70"/>
      <c r="E182" s="69"/>
      <c r="F182" s="71"/>
      <c r="G182" s="71"/>
      <c r="H182" s="71"/>
      <c r="I182" s="72"/>
      <c r="J182" s="72"/>
      <c r="K182" s="72"/>
      <c r="L182" s="73"/>
      <c r="O182" s="186" t="str">
        <f t="shared" si="7"/>
        <v/>
      </c>
      <c r="P182" s="186" t="str">
        <f t="shared" si="6"/>
        <v/>
      </c>
      <c r="Q182" s="44"/>
    </row>
    <row r="183" spans="1:17" s="50" customFormat="1" ht="21" customHeight="1">
      <c r="A183" s="66"/>
      <c r="B183" s="68"/>
      <c r="C183" s="69"/>
      <c r="D183" s="70"/>
      <c r="E183" s="69"/>
      <c r="F183" s="71"/>
      <c r="G183" s="71"/>
      <c r="H183" s="71"/>
      <c r="I183" s="72"/>
      <c r="J183" s="72"/>
      <c r="K183" s="72"/>
      <c r="L183" s="73"/>
      <c r="O183" s="186" t="str">
        <f t="shared" si="7"/>
        <v/>
      </c>
      <c r="P183" s="186" t="str">
        <f t="shared" si="6"/>
        <v/>
      </c>
      <c r="Q183" s="44"/>
    </row>
    <row r="184" spans="1:17" s="50" customFormat="1" ht="21" customHeight="1">
      <c r="A184" s="66"/>
      <c r="B184" s="68"/>
      <c r="C184" s="69"/>
      <c r="D184" s="70"/>
      <c r="E184" s="69"/>
      <c r="F184" s="71"/>
      <c r="G184" s="71"/>
      <c r="H184" s="71"/>
      <c r="I184" s="72"/>
      <c r="J184" s="72"/>
      <c r="K184" s="72"/>
      <c r="L184" s="73"/>
      <c r="O184" s="186" t="str">
        <f t="shared" si="7"/>
        <v/>
      </c>
      <c r="P184" s="186" t="str">
        <f t="shared" si="6"/>
        <v/>
      </c>
      <c r="Q184" s="44"/>
    </row>
    <row r="185" spans="1:17" s="50" customFormat="1" ht="21" customHeight="1">
      <c r="A185" s="66"/>
      <c r="B185" s="68"/>
      <c r="C185" s="69"/>
      <c r="D185" s="70"/>
      <c r="E185" s="69"/>
      <c r="F185" s="71"/>
      <c r="G185" s="71"/>
      <c r="H185" s="71"/>
      <c r="I185" s="72"/>
      <c r="J185" s="72"/>
      <c r="K185" s="72"/>
      <c r="L185" s="73"/>
      <c r="O185" s="186" t="str">
        <f t="shared" si="7"/>
        <v/>
      </c>
      <c r="P185" s="186" t="str">
        <f t="shared" si="6"/>
        <v/>
      </c>
      <c r="Q185" s="44"/>
    </row>
    <row r="186" spans="1:17" s="50" customFormat="1" ht="21" customHeight="1">
      <c r="A186" s="66"/>
      <c r="B186" s="68"/>
      <c r="C186" s="69"/>
      <c r="D186" s="70"/>
      <c r="E186" s="69"/>
      <c r="F186" s="71"/>
      <c r="G186" s="71"/>
      <c r="H186" s="71"/>
      <c r="I186" s="72"/>
      <c r="J186" s="72"/>
      <c r="K186" s="72"/>
      <c r="L186" s="73"/>
      <c r="O186" s="186" t="str">
        <f t="shared" si="7"/>
        <v/>
      </c>
      <c r="P186" s="186" t="str">
        <f t="shared" si="6"/>
        <v/>
      </c>
      <c r="Q186" s="44"/>
    </row>
    <row r="187" spans="1:17" s="50" customFormat="1" ht="21" customHeight="1">
      <c r="A187" s="66"/>
      <c r="B187" s="68"/>
      <c r="C187" s="69"/>
      <c r="D187" s="70"/>
      <c r="E187" s="69"/>
      <c r="F187" s="71"/>
      <c r="G187" s="71"/>
      <c r="H187" s="71"/>
      <c r="I187" s="72"/>
      <c r="J187" s="72"/>
      <c r="K187" s="72"/>
      <c r="L187" s="73"/>
      <c r="O187" s="186" t="str">
        <f t="shared" si="7"/>
        <v/>
      </c>
      <c r="P187" s="186" t="str">
        <f t="shared" si="6"/>
        <v/>
      </c>
      <c r="Q187" s="44"/>
    </row>
    <row r="188" spans="1:17" s="50" customFormat="1" ht="21" customHeight="1">
      <c r="A188" s="66"/>
      <c r="B188" s="68"/>
      <c r="C188" s="69"/>
      <c r="D188" s="70"/>
      <c r="E188" s="69"/>
      <c r="F188" s="71"/>
      <c r="G188" s="71"/>
      <c r="H188" s="71"/>
      <c r="I188" s="72"/>
      <c r="J188" s="72"/>
      <c r="K188" s="72"/>
      <c r="L188" s="73"/>
      <c r="O188" s="186" t="str">
        <f t="shared" si="7"/>
        <v/>
      </c>
      <c r="P188" s="186" t="str">
        <f t="shared" si="6"/>
        <v/>
      </c>
      <c r="Q188" s="44"/>
    </row>
    <row r="189" spans="1:17" s="50" customFormat="1" ht="21" customHeight="1">
      <c r="A189" s="66"/>
      <c r="B189" s="68"/>
      <c r="C189" s="69"/>
      <c r="D189" s="70"/>
      <c r="E189" s="69"/>
      <c r="F189" s="71"/>
      <c r="G189" s="71"/>
      <c r="H189" s="71"/>
      <c r="I189" s="72"/>
      <c r="J189" s="72"/>
      <c r="K189" s="72"/>
      <c r="L189" s="73"/>
      <c r="O189" s="186" t="str">
        <f t="shared" si="7"/>
        <v/>
      </c>
      <c r="P189" s="186" t="str">
        <f t="shared" si="6"/>
        <v/>
      </c>
      <c r="Q189" s="44"/>
    </row>
    <row r="190" spans="1:17" s="50" customFormat="1" ht="21" customHeight="1">
      <c r="A190" s="66"/>
      <c r="B190" s="68"/>
      <c r="C190" s="69"/>
      <c r="D190" s="70"/>
      <c r="E190" s="69"/>
      <c r="F190" s="71"/>
      <c r="G190" s="71"/>
      <c r="H190" s="71"/>
      <c r="I190" s="72"/>
      <c r="J190" s="72"/>
      <c r="K190" s="72"/>
      <c r="L190" s="73"/>
      <c r="O190" s="186" t="str">
        <f t="shared" si="7"/>
        <v/>
      </c>
      <c r="P190" s="186" t="str">
        <f t="shared" si="6"/>
        <v/>
      </c>
      <c r="Q190" s="44"/>
    </row>
    <row r="191" spans="1:17" s="50" customFormat="1" ht="21" customHeight="1">
      <c r="A191" s="66"/>
      <c r="B191" s="68"/>
      <c r="C191" s="69"/>
      <c r="D191" s="70"/>
      <c r="E191" s="69"/>
      <c r="F191" s="71"/>
      <c r="G191" s="71"/>
      <c r="H191" s="71"/>
      <c r="I191" s="72"/>
      <c r="J191" s="72"/>
      <c r="K191" s="72"/>
      <c r="L191" s="73"/>
      <c r="O191" s="186" t="str">
        <f t="shared" si="7"/>
        <v/>
      </c>
      <c r="P191" s="186" t="str">
        <f t="shared" si="6"/>
        <v/>
      </c>
      <c r="Q191" s="44"/>
    </row>
    <row r="192" spans="1:17" s="50" customFormat="1" ht="21" customHeight="1">
      <c r="A192" s="66"/>
      <c r="B192" s="68"/>
      <c r="C192" s="69"/>
      <c r="D192" s="70"/>
      <c r="E192" s="69"/>
      <c r="F192" s="71"/>
      <c r="G192" s="71"/>
      <c r="H192" s="71"/>
      <c r="I192" s="72"/>
      <c r="J192" s="72"/>
      <c r="K192" s="72"/>
      <c r="L192" s="73"/>
      <c r="O192" s="186" t="str">
        <f t="shared" si="7"/>
        <v/>
      </c>
      <c r="P192" s="186" t="str">
        <f t="shared" si="6"/>
        <v/>
      </c>
      <c r="Q192" s="44"/>
    </row>
    <row r="193" spans="1:17" s="50" customFormat="1" ht="21" customHeight="1">
      <c r="A193" s="66"/>
      <c r="B193" s="68"/>
      <c r="C193" s="69"/>
      <c r="D193" s="70"/>
      <c r="E193" s="69"/>
      <c r="F193" s="71"/>
      <c r="G193" s="71"/>
      <c r="H193" s="71"/>
      <c r="I193" s="72"/>
      <c r="J193" s="72"/>
      <c r="K193" s="72"/>
      <c r="L193" s="73"/>
      <c r="O193" s="186" t="str">
        <f t="shared" si="7"/>
        <v/>
      </c>
      <c r="P193" s="186" t="str">
        <f t="shared" si="6"/>
        <v/>
      </c>
      <c r="Q193" s="44"/>
    </row>
    <row r="194" spans="1:17" s="50" customFormat="1" ht="21" customHeight="1">
      <c r="A194" s="66"/>
      <c r="B194" s="68"/>
      <c r="C194" s="69"/>
      <c r="D194" s="70"/>
      <c r="E194" s="69"/>
      <c r="F194" s="71"/>
      <c r="G194" s="71"/>
      <c r="H194" s="71"/>
      <c r="I194" s="72"/>
      <c r="J194" s="72"/>
      <c r="K194" s="72"/>
      <c r="L194" s="73"/>
      <c r="O194" s="186" t="str">
        <f t="shared" si="7"/>
        <v/>
      </c>
      <c r="P194" s="186" t="str">
        <f t="shared" si="6"/>
        <v/>
      </c>
      <c r="Q194" s="44"/>
    </row>
    <row r="195" spans="1:17" s="50" customFormat="1" ht="21" customHeight="1">
      <c r="A195" s="66"/>
      <c r="B195" s="68"/>
      <c r="C195" s="69"/>
      <c r="D195" s="70"/>
      <c r="E195" s="69"/>
      <c r="F195" s="71"/>
      <c r="G195" s="71"/>
      <c r="H195" s="71"/>
      <c r="I195" s="72"/>
      <c r="J195" s="72"/>
      <c r="K195" s="72"/>
      <c r="L195" s="73"/>
      <c r="O195" s="186" t="str">
        <f t="shared" si="7"/>
        <v/>
      </c>
      <c r="P195" s="186" t="str">
        <f t="shared" si="6"/>
        <v/>
      </c>
      <c r="Q195" s="44"/>
    </row>
    <row r="196" spans="1:17" s="50" customFormat="1" ht="21" customHeight="1">
      <c r="A196" s="66"/>
      <c r="B196" s="68"/>
      <c r="C196" s="69"/>
      <c r="D196" s="70"/>
      <c r="E196" s="69"/>
      <c r="F196" s="71"/>
      <c r="G196" s="71"/>
      <c r="H196" s="71"/>
      <c r="I196" s="72"/>
      <c r="J196" s="72"/>
      <c r="K196" s="72"/>
      <c r="L196" s="73"/>
      <c r="O196" s="186" t="str">
        <f t="shared" si="7"/>
        <v/>
      </c>
      <c r="P196" s="186" t="str">
        <f t="shared" si="6"/>
        <v/>
      </c>
      <c r="Q196" s="44"/>
    </row>
    <row r="197" spans="1:17" s="50" customFormat="1" ht="21" customHeight="1">
      <c r="A197" s="66"/>
      <c r="B197" s="68"/>
      <c r="C197" s="69"/>
      <c r="D197" s="70"/>
      <c r="E197" s="69"/>
      <c r="F197" s="71"/>
      <c r="G197" s="71"/>
      <c r="H197" s="71"/>
      <c r="I197" s="72"/>
      <c r="J197" s="72"/>
      <c r="K197" s="72"/>
      <c r="L197" s="73"/>
      <c r="O197" s="186" t="str">
        <f t="shared" si="7"/>
        <v/>
      </c>
      <c r="P197" s="186" t="str">
        <f t="shared" si="6"/>
        <v/>
      </c>
      <c r="Q197" s="44"/>
    </row>
    <row r="198" spans="1:17" s="50" customFormat="1" ht="21" customHeight="1">
      <c r="A198" s="66"/>
      <c r="B198" s="68"/>
      <c r="C198" s="69"/>
      <c r="D198" s="70"/>
      <c r="E198" s="69"/>
      <c r="F198" s="71"/>
      <c r="G198" s="71"/>
      <c r="H198" s="71"/>
      <c r="I198" s="72"/>
      <c r="J198" s="72"/>
      <c r="K198" s="72"/>
      <c r="L198" s="73"/>
      <c r="O198" s="186" t="str">
        <f t="shared" si="7"/>
        <v/>
      </c>
      <c r="P198" s="186" t="str">
        <f t="shared" si="6"/>
        <v/>
      </c>
      <c r="Q198" s="44"/>
    </row>
    <row r="199" spans="1:17" s="50" customFormat="1" ht="21" customHeight="1">
      <c r="A199" s="66"/>
      <c r="B199" s="68"/>
      <c r="C199" s="69"/>
      <c r="D199" s="70"/>
      <c r="E199" s="69"/>
      <c r="F199" s="71"/>
      <c r="G199" s="71"/>
      <c r="H199" s="71"/>
      <c r="I199" s="72"/>
      <c r="J199" s="72"/>
      <c r="K199" s="72"/>
      <c r="L199" s="73"/>
      <c r="O199" s="186" t="str">
        <f t="shared" si="7"/>
        <v/>
      </c>
      <c r="P199" s="186" t="str">
        <f t="shared" si="6"/>
        <v/>
      </c>
      <c r="Q199" s="44"/>
    </row>
    <row r="200" spans="1:17" s="50" customFormat="1" ht="21" customHeight="1">
      <c r="A200" s="66"/>
      <c r="B200" s="68"/>
      <c r="C200" s="69"/>
      <c r="D200" s="70"/>
      <c r="E200" s="69"/>
      <c r="F200" s="71"/>
      <c r="G200" s="71"/>
      <c r="H200" s="71"/>
      <c r="I200" s="72"/>
      <c r="J200" s="72"/>
      <c r="K200" s="72"/>
      <c r="L200" s="73"/>
      <c r="O200" s="186" t="str">
        <f t="shared" si="7"/>
        <v/>
      </c>
      <c r="P200" s="186" t="str">
        <f t="shared" si="6"/>
        <v/>
      </c>
      <c r="Q200" s="44"/>
    </row>
    <row r="201" spans="1:17" s="50" customFormat="1" ht="21" customHeight="1">
      <c r="A201" s="66"/>
      <c r="B201" s="68"/>
      <c r="C201" s="69"/>
      <c r="D201" s="70"/>
      <c r="E201" s="69"/>
      <c r="F201" s="71"/>
      <c r="G201" s="71"/>
      <c r="H201" s="71"/>
      <c r="I201" s="72"/>
      <c r="J201" s="72"/>
      <c r="K201" s="72"/>
      <c r="L201" s="73"/>
      <c r="O201" s="186" t="str">
        <f t="shared" si="7"/>
        <v/>
      </c>
      <c r="P201" s="186" t="str">
        <f t="shared" si="6"/>
        <v/>
      </c>
      <c r="Q201" s="44"/>
    </row>
    <row r="202" spans="1:17" s="50" customFormat="1" ht="21" customHeight="1">
      <c r="A202" s="66"/>
      <c r="B202" s="68"/>
      <c r="C202" s="69"/>
      <c r="D202" s="70"/>
      <c r="E202" s="69"/>
      <c r="F202" s="71"/>
      <c r="G202" s="71"/>
      <c r="H202" s="71"/>
      <c r="I202" s="72"/>
      <c r="J202" s="72"/>
      <c r="K202" s="72"/>
      <c r="L202" s="73"/>
      <c r="O202" s="186" t="str">
        <f t="shared" si="7"/>
        <v/>
      </c>
      <c r="P202" s="186" t="str">
        <f t="shared" si="6"/>
        <v/>
      </c>
      <c r="Q202" s="44"/>
    </row>
    <row r="203" spans="1:17" s="50" customFormat="1" ht="21" customHeight="1">
      <c r="A203" s="66"/>
      <c r="B203" s="68"/>
      <c r="C203" s="69"/>
      <c r="D203" s="70"/>
      <c r="E203" s="69"/>
      <c r="F203" s="71"/>
      <c r="G203" s="71"/>
      <c r="H203" s="71"/>
      <c r="I203" s="72"/>
      <c r="J203" s="72"/>
      <c r="K203" s="72"/>
      <c r="L203" s="73"/>
      <c r="O203" s="186" t="str">
        <f t="shared" si="7"/>
        <v/>
      </c>
      <c r="P203" s="186" t="str">
        <f t="shared" si="6"/>
        <v/>
      </c>
      <c r="Q203" s="44"/>
    </row>
    <row r="204" spans="1:17" s="50" customFormat="1" ht="21" customHeight="1">
      <c r="A204" s="66"/>
      <c r="B204" s="68"/>
      <c r="C204" s="69"/>
      <c r="D204" s="70"/>
      <c r="E204" s="69"/>
      <c r="F204" s="71"/>
      <c r="G204" s="71"/>
      <c r="H204" s="71"/>
      <c r="I204" s="72"/>
      <c r="J204" s="72"/>
      <c r="K204" s="72"/>
      <c r="L204" s="73"/>
      <c r="O204" s="186" t="str">
        <f t="shared" si="7"/>
        <v/>
      </c>
      <c r="P204" s="186" t="str">
        <f t="shared" si="6"/>
        <v/>
      </c>
      <c r="Q204" s="44"/>
    </row>
    <row r="205" spans="1:17" s="50" customFormat="1" ht="21" customHeight="1">
      <c r="A205" s="66"/>
      <c r="B205" s="68"/>
      <c r="C205" s="69"/>
      <c r="D205" s="70"/>
      <c r="E205" s="69"/>
      <c r="F205" s="71"/>
      <c r="G205" s="71"/>
      <c r="H205" s="71"/>
      <c r="I205" s="72"/>
      <c r="J205" s="72"/>
      <c r="K205" s="72"/>
      <c r="L205" s="73"/>
      <c r="O205" s="186" t="str">
        <f t="shared" si="7"/>
        <v/>
      </c>
      <c r="P205" s="186" t="str">
        <f t="shared" si="6"/>
        <v/>
      </c>
      <c r="Q205" s="44"/>
    </row>
    <row r="206" spans="1:17" s="50" customFormat="1" ht="21" customHeight="1">
      <c r="A206" s="66"/>
      <c r="B206" s="68"/>
      <c r="C206" s="69"/>
      <c r="D206" s="70"/>
      <c r="E206" s="69"/>
      <c r="F206" s="71"/>
      <c r="G206" s="71"/>
      <c r="H206" s="71"/>
      <c r="I206" s="72"/>
      <c r="J206" s="72"/>
      <c r="K206" s="72"/>
      <c r="L206" s="73"/>
      <c r="O206" s="186" t="str">
        <f t="shared" si="7"/>
        <v/>
      </c>
      <c r="P206" s="186" t="str">
        <f t="shared" si="6"/>
        <v/>
      </c>
      <c r="Q206" s="44"/>
    </row>
    <row r="207" spans="1:17" s="50" customFormat="1" ht="21" customHeight="1">
      <c r="A207" s="66"/>
      <c r="B207" s="68"/>
      <c r="C207" s="69"/>
      <c r="D207" s="70"/>
      <c r="E207" s="69"/>
      <c r="F207" s="71"/>
      <c r="G207" s="71"/>
      <c r="H207" s="71"/>
      <c r="I207" s="72"/>
      <c r="J207" s="72"/>
      <c r="K207" s="72"/>
      <c r="L207" s="73"/>
      <c r="O207" s="186" t="str">
        <f t="shared" si="7"/>
        <v/>
      </c>
      <c r="P207" s="186" t="str">
        <f t="shared" si="6"/>
        <v/>
      </c>
      <c r="Q207" s="44"/>
    </row>
    <row r="208" spans="1:17" s="50" customFormat="1" ht="21" customHeight="1">
      <c r="A208" s="66"/>
      <c r="B208" s="68"/>
      <c r="C208" s="69"/>
      <c r="D208" s="70"/>
      <c r="E208" s="69"/>
      <c r="F208" s="71"/>
      <c r="G208" s="71"/>
      <c r="H208" s="71"/>
      <c r="I208" s="72"/>
      <c r="J208" s="72"/>
      <c r="K208" s="72"/>
      <c r="L208" s="73"/>
      <c r="O208" s="186" t="str">
        <f t="shared" si="7"/>
        <v/>
      </c>
      <c r="P208" s="186" t="str">
        <f t="shared" si="6"/>
        <v/>
      </c>
      <c r="Q208" s="44"/>
    </row>
    <row r="209" spans="1:17" s="50" customFormat="1" ht="21" customHeight="1">
      <c r="A209" s="66"/>
      <c r="B209" s="68"/>
      <c r="C209" s="69"/>
      <c r="D209" s="70"/>
      <c r="E209" s="69"/>
      <c r="F209" s="71"/>
      <c r="G209" s="71"/>
      <c r="H209" s="71"/>
      <c r="I209" s="72"/>
      <c r="J209" s="72"/>
      <c r="K209" s="72"/>
      <c r="L209" s="73"/>
      <c r="O209" s="186" t="str">
        <f t="shared" si="7"/>
        <v/>
      </c>
      <c r="P209" s="186" t="str">
        <f t="shared" si="6"/>
        <v/>
      </c>
      <c r="Q209" s="44"/>
    </row>
    <row r="210" spans="1:17" s="50" customFormat="1" ht="21" customHeight="1">
      <c r="A210" s="66"/>
      <c r="B210" s="68"/>
      <c r="C210" s="69"/>
      <c r="D210" s="70"/>
      <c r="E210" s="69"/>
      <c r="F210" s="71"/>
      <c r="G210" s="71"/>
      <c r="H210" s="71"/>
      <c r="I210" s="72"/>
      <c r="J210" s="72"/>
      <c r="K210" s="72"/>
      <c r="L210" s="73"/>
      <c r="O210" s="186" t="str">
        <f t="shared" si="7"/>
        <v/>
      </c>
      <c r="P210" s="186" t="str">
        <f t="shared" si="6"/>
        <v/>
      </c>
      <c r="Q210" s="44"/>
    </row>
    <row r="211" spans="1:17" s="50" customFormat="1" ht="21" customHeight="1">
      <c r="A211" s="66"/>
      <c r="B211" s="68"/>
      <c r="C211" s="69"/>
      <c r="D211" s="70"/>
      <c r="E211" s="69"/>
      <c r="F211" s="71"/>
      <c r="G211" s="71"/>
      <c r="H211" s="71"/>
      <c r="I211" s="72"/>
      <c r="J211" s="72"/>
      <c r="K211" s="72"/>
      <c r="L211" s="73"/>
      <c r="O211" s="186" t="str">
        <f t="shared" si="7"/>
        <v/>
      </c>
      <c r="P211" s="186" t="str">
        <f t="shared" si="6"/>
        <v/>
      </c>
      <c r="Q211" s="44"/>
    </row>
    <row r="212" spans="1:17" s="50" customFormat="1" ht="21" customHeight="1">
      <c r="A212" s="66"/>
      <c r="B212" s="68"/>
      <c r="C212" s="69"/>
      <c r="D212" s="70"/>
      <c r="E212" s="69"/>
      <c r="F212" s="71"/>
      <c r="G212" s="71"/>
      <c r="H212" s="71"/>
      <c r="I212" s="72"/>
      <c r="J212" s="72"/>
      <c r="K212" s="72"/>
      <c r="L212" s="73"/>
      <c r="O212" s="186" t="str">
        <f t="shared" si="7"/>
        <v/>
      </c>
      <c r="P212" s="186" t="str">
        <f t="shared" si="6"/>
        <v/>
      </c>
      <c r="Q212" s="44"/>
    </row>
    <row r="213" spans="1:17" s="50" customFormat="1" ht="21" customHeight="1">
      <c r="A213" s="66"/>
      <c r="B213" s="68"/>
      <c r="C213" s="69"/>
      <c r="D213" s="70"/>
      <c r="E213" s="69"/>
      <c r="F213" s="71"/>
      <c r="G213" s="71"/>
      <c r="H213" s="71"/>
      <c r="I213" s="72"/>
      <c r="J213" s="72"/>
      <c r="K213" s="72"/>
      <c r="L213" s="73"/>
      <c r="O213" s="186" t="str">
        <f t="shared" si="7"/>
        <v/>
      </c>
      <c r="P213" s="186" t="str">
        <f t="shared" si="6"/>
        <v/>
      </c>
      <c r="Q213" s="44"/>
    </row>
    <row r="214" spans="1:17" s="50" customFormat="1" ht="21" customHeight="1">
      <c r="A214" s="66"/>
      <c r="B214" s="68"/>
      <c r="C214" s="69"/>
      <c r="D214" s="70"/>
      <c r="E214" s="69"/>
      <c r="F214" s="71"/>
      <c r="G214" s="71"/>
      <c r="H214" s="71"/>
      <c r="I214" s="72"/>
      <c r="J214" s="72"/>
      <c r="K214" s="72"/>
      <c r="L214" s="73"/>
      <c r="O214" s="186" t="str">
        <f t="shared" si="7"/>
        <v/>
      </c>
      <c r="P214" s="186" t="str">
        <f t="shared" si="6"/>
        <v/>
      </c>
      <c r="Q214" s="44"/>
    </row>
    <row r="215" spans="1:17" s="50" customFormat="1" ht="21" customHeight="1">
      <c r="A215" s="66"/>
      <c r="B215" s="68"/>
      <c r="C215" s="69"/>
      <c r="D215" s="70"/>
      <c r="E215" s="69"/>
      <c r="F215" s="71"/>
      <c r="G215" s="71"/>
      <c r="H215" s="71"/>
      <c r="I215" s="72"/>
      <c r="J215" s="72"/>
      <c r="K215" s="72"/>
      <c r="L215" s="73"/>
      <c r="O215" s="186" t="str">
        <f t="shared" si="7"/>
        <v/>
      </c>
      <c r="P215" s="186" t="str">
        <f t="shared" si="6"/>
        <v/>
      </c>
      <c r="Q215" s="44"/>
    </row>
    <row r="216" spans="1:17" s="50" customFormat="1" ht="21" customHeight="1">
      <c r="A216" s="66"/>
      <c r="B216" s="68"/>
      <c r="C216" s="69"/>
      <c r="D216" s="70"/>
      <c r="E216" s="69"/>
      <c r="F216" s="71"/>
      <c r="G216" s="71"/>
      <c r="H216" s="71"/>
      <c r="I216" s="72"/>
      <c r="J216" s="72"/>
      <c r="K216" s="72"/>
      <c r="L216" s="73"/>
      <c r="O216" s="186" t="str">
        <f t="shared" si="7"/>
        <v/>
      </c>
      <c r="P216" s="186" t="str">
        <f t="shared" si="6"/>
        <v/>
      </c>
      <c r="Q216" s="44"/>
    </row>
    <row r="217" spans="1:17" s="50" customFormat="1" ht="21" customHeight="1">
      <c r="A217" s="66"/>
      <c r="B217" s="68"/>
      <c r="C217" s="69"/>
      <c r="D217" s="70"/>
      <c r="E217" s="69"/>
      <c r="F217" s="71"/>
      <c r="G217" s="71"/>
      <c r="H217" s="71"/>
      <c r="I217" s="72"/>
      <c r="J217" s="72"/>
      <c r="K217" s="72"/>
      <c r="L217" s="73"/>
      <c r="O217" s="186" t="str">
        <f t="shared" si="7"/>
        <v/>
      </c>
      <c r="P217" s="186" t="str">
        <f t="shared" si="6"/>
        <v/>
      </c>
      <c r="Q217" s="44"/>
    </row>
    <row r="218" spans="1:17" s="50" customFormat="1" ht="21" customHeight="1">
      <c r="A218" s="66"/>
      <c r="B218" s="68"/>
      <c r="C218" s="69"/>
      <c r="D218" s="70"/>
      <c r="E218" s="69"/>
      <c r="F218" s="71"/>
      <c r="G218" s="71"/>
      <c r="H218" s="71"/>
      <c r="I218" s="72"/>
      <c r="J218" s="72"/>
      <c r="K218" s="72"/>
      <c r="L218" s="73"/>
      <c r="O218" s="186" t="str">
        <f t="shared" si="7"/>
        <v/>
      </c>
      <c r="P218" s="186" t="str">
        <f t="shared" si="6"/>
        <v/>
      </c>
      <c r="Q218" s="44"/>
    </row>
    <row r="219" spans="1:17" s="50" customFormat="1" ht="21" customHeight="1">
      <c r="A219" s="66"/>
      <c r="B219" s="68"/>
      <c r="C219" s="69"/>
      <c r="D219" s="70"/>
      <c r="E219" s="69"/>
      <c r="F219" s="71"/>
      <c r="G219" s="71"/>
      <c r="H219" s="71"/>
      <c r="I219" s="72"/>
      <c r="J219" s="72"/>
      <c r="K219" s="72"/>
      <c r="L219" s="73"/>
      <c r="O219" s="186" t="str">
        <f t="shared" si="7"/>
        <v/>
      </c>
      <c r="P219" s="186" t="str">
        <f t="shared" si="6"/>
        <v/>
      </c>
      <c r="Q219" s="44"/>
    </row>
    <row r="220" spans="1:17" s="50" customFormat="1" ht="21" customHeight="1">
      <c r="A220" s="66"/>
      <c r="B220" s="68"/>
      <c r="C220" s="69"/>
      <c r="D220" s="70"/>
      <c r="E220" s="69"/>
      <c r="F220" s="71"/>
      <c r="G220" s="71"/>
      <c r="H220" s="71"/>
      <c r="I220" s="72"/>
      <c r="J220" s="72"/>
      <c r="K220" s="72"/>
      <c r="L220" s="73"/>
      <c r="O220" s="186" t="str">
        <f t="shared" si="7"/>
        <v/>
      </c>
      <c r="P220" s="186" t="str">
        <f t="shared" si="6"/>
        <v/>
      </c>
      <c r="Q220" s="44"/>
    </row>
    <row r="221" spans="1:17" s="50" customFormat="1" ht="21" customHeight="1">
      <c r="A221" s="66"/>
      <c r="B221" s="68"/>
      <c r="C221" s="69"/>
      <c r="D221" s="70"/>
      <c r="E221" s="69"/>
      <c r="F221" s="71"/>
      <c r="G221" s="71"/>
      <c r="H221" s="71"/>
      <c r="I221" s="72"/>
      <c r="J221" s="72"/>
      <c r="K221" s="72"/>
      <c r="L221" s="73"/>
      <c r="O221" s="186" t="str">
        <f t="shared" si="7"/>
        <v/>
      </c>
      <c r="P221" s="186" t="str">
        <f t="shared" si="6"/>
        <v/>
      </c>
      <c r="Q221" s="44"/>
    </row>
    <row r="222" spans="1:17" s="50" customFormat="1" ht="21" customHeight="1">
      <c r="A222" s="66"/>
      <c r="B222" s="68"/>
      <c r="C222" s="69"/>
      <c r="D222" s="70"/>
      <c r="E222" s="69"/>
      <c r="F222" s="71"/>
      <c r="G222" s="71"/>
      <c r="H222" s="71"/>
      <c r="I222" s="72"/>
      <c r="J222" s="72"/>
      <c r="K222" s="72"/>
      <c r="L222" s="73"/>
      <c r="O222" s="186" t="str">
        <f t="shared" si="7"/>
        <v/>
      </c>
      <c r="P222" s="186" t="str">
        <f t="shared" si="6"/>
        <v/>
      </c>
      <c r="Q222" s="44"/>
    </row>
    <row r="223" spans="1:17" s="50" customFormat="1" ht="21" customHeight="1">
      <c r="A223" s="66"/>
      <c r="B223" s="68"/>
      <c r="C223" s="69"/>
      <c r="D223" s="70"/>
      <c r="E223" s="69"/>
      <c r="F223" s="71"/>
      <c r="G223" s="71"/>
      <c r="H223" s="71"/>
      <c r="I223" s="72"/>
      <c r="J223" s="72"/>
      <c r="K223" s="72"/>
      <c r="L223" s="73"/>
      <c r="O223" s="186" t="str">
        <f t="shared" si="7"/>
        <v/>
      </c>
      <c r="P223" s="186" t="str">
        <f t="shared" si="6"/>
        <v/>
      </c>
      <c r="Q223" s="44"/>
    </row>
    <row r="224" spans="1:17" s="50" customFormat="1" ht="21" customHeight="1">
      <c r="A224" s="66"/>
      <c r="B224" s="68"/>
      <c r="C224" s="69"/>
      <c r="D224" s="70"/>
      <c r="E224" s="69"/>
      <c r="F224" s="71"/>
      <c r="G224" s="71"/>
      <c r="H224" s="71"/>
      <c r="I224" s="72"/>
      <c r="J224" s="72"/>
      <c r="K224" s="72"/>
      <c r="L224" s="73"/>
      <c r="O224" s="186" t="str">
        <f t="shared" si="7"/>
        <v/>
      </c>
      <c r="P224" s="186" t="str">
        <f t="shared" si="6"/>
        <v/>
      </c>
      <c r="Q224" s="44"/>
    </row>
    <row r="225" spans="1:17" s="50" customFormat="1" ht="21" customHeight="1">
      <c r="A225" s="66"/>
      <c r="B225" s="68"/>
      <c r="C225" s="69"/>
      <c r="D225" s="70"/>
      <c r="E225" s="69"/>
      <c r="F225" s="71"/>
      <c r="G225" s="71"/>
      <c r="H225" s="71"/>
      <c r="I225" s="72"/>
      <c r="J225" s="72"/>
      <c r="K225" s="72"/>
      <c r="L225" s="73"/>
      <c r="O225" s="186" t="str">
        <f t="shared" si="7"/>
        <v/>
      </c>
      <c r="P225" s="186" t="str">
        <f t="shared" si="6"/>
        <v/>
      </c>
      <c r="Q225" s="44"/>
    </row>
    <row r="226" spans="1:17" s="50" customFormat="1" ht="21" customHeight="1">
      <c r="A226" s="66"/>
      <c r="B226" s="68"/>
      <c r="C226" s="69"/>
      <c r="D226" s="70"/>
      <c r="E226" s="69"/>
      <c r="F226" s="71"/>
      <c r="G226" s="71"/>
      <c r="H226" s="71"/>
      <c r="I226" s="72"/>
      <c r="J226" s="72"/>
      <c r="K226" s="72"/>
      <c r="L226" s="73"/>
      <c r="O226" s="186" t="str">
        <f t="shared" si="7"/>
        <v/>
      </c>
      <c r="P226" s="186" t="str">
        <f t="shared" si="6"/>
        <v/>
      </c>
      <c r="Q226" s="44"/>
    </row>
    <row r="227" spans="1:17" s="50" customFormat="1" ht="21" customHeight="1">
      <c r="A227" s="66"/>
      <c r="B227" s="68"/>
      <c r="C227" s="69"/>
      <c r="D227" s="70"/>
      <c r="E227" s="69"/>
      <c r="F227" s="71"/>
      <c r="G227" s="71"/>
      <c r="H227" s="71"/>
      <c r="I227" s="72"/>
      <c r="J227" s="72"/>
      <c r="K227" s="72"/>
      <c r="L227" s="73"/>
      <c r="O227" s="186" t="str">
        <f t="shared" si="7"/>
        <v/>
      </c>
      <c r="P227" s="186" t="str">
        <f t="shared" si="6"/>
        <v/>
      </c>
      <c r="Q227" s="44"/>
    </row>
    <row r="228" spans="1:17" s="50" customFormat="1" ht="21" customHeight="1">
      <c r="A228" s="66"/>
      <c r="B228" s="68"/>
      <c r="C228" s="69"/>
      <c r="D228" s="70"/>
      <c r="E228" s="69"/>
      <c r="F228" s="71"/>
      <c r="G228" s="71"/>
      <c r="H228" s="71"/>
      <c r="I228" s="72"/>
      <c r="J228" s="72"/>
      <c r="K228" s="72"/>
      <c r="L228" s="73"/>
      <c r="O228" s="186" t="str">
        <f t="shared" si="7"/>
        <v/>
      </c>
      <c r="P228" s="186" t="str">
        <f t="shared" si="6"/>
        <v/>
      </c>
      <c r="Q228" s="44"/>
    </row>
    <row r="229" spans="1:17" s="50" customFormat="1" ht="21" customHeight="1">
      <c r="A229" s="66"/>
      <c r="B229" s="68"/>
      <c r="C229" s="69"/>
      <c r="D229" s="70"/>
      <c r="E229" s="69"/>
      <c r="F229" s="71"/>
      <c r="G229" s="71"/>
      <c r="H229" s="71"/>
      <c r="I229" s="72"/>
      <c r="J229" s="72"/>
      <c r="K229" s="72"/>
      <c r="L229" s="73"/>
      <c r="O229" s="186" t="str">
        <f t="shared" si="7"/>
        <v/>
      </c>
      <c r="P229" s="186" t="str">
        <f t="shared" si="6"/>
        <v/>
      </c>
      <c r="Q229" s="44"/>
    </row>
    <row r="230" spans="1:17" s="50" customFormat="1" ht="21" customHeight="1">
      <c r="A230" s="66"/>
      <c r="B230" s="68"/>
      <c r="C230" s="69"/>
      <c r="D230" s="70"/>
      <c r="E230" s="69"/>
      <c r="F230" s="71"/>
      <c r="G230" s="71"/>
      <c r="H230" s="71"/>
      <c r="I230" s="72"/>
      <c r="J230" s="72"/>
      <c r="K230" s="72"/>
      <c r="L230" s="73"/>
      <c r="O230" s="186" t="str">
        <f t="shared" si="7"/>
        <v/>
      </c>
      <c r="P230" s="186" t="str">
        <f t="shared" si="6"/>
        <v/>
      </c>
      <c r="Q230" s="44"/>
    </row>
    <row r="231" spans="1:17" s="50" customFormat="1" ht="21" customHeight="1">
      <c r="A231" s="66"/>
      <c r="B231" s="68"/>
      <c r="C231" s="69"/>
      <c r="D231" s="70"/>
      <c r="E231" s="69"/>
      <c r="F231" s="71"/>
      <c r="G231" s="71"/>
      <c r="H231" s="71"/>
      <c r="I231" s="72"/>
      <c r="J231" s="72"/>
      <c r="K231" s="72"/>
      <c r="L231" s="73"/>
      <c r="O231" s="186" t="str">
        <f t="shared" si="7"/>
        <v/>
      </c>
      <c r="P231" s="186" t="str">
        <f t="shared" ref="P231:P288" si="8">IF(COUNTA(A231:B231,D231,F231:H231)=0,"",IF(AND(A231&lt;&gt;"-",COUNTIF(区間名,A231)&gt;0,OR(AND(B231&lt;&gt;"",D231&gt;0,COUNTA(F231:H231)&gt;0),AND(OR(B231="未調査",B231="記録無し"),D231&lt;1,COUNTA(F231:H231)=0))),0,1))</f>
        <v/>
      </c>
      <c r="Q231" s="44"/>
    </row>
    <row r="232" spans="1:17" s="50" customFormat="1" ht="21" customHeight="1">
      <c r="A232" s="66"/>
      <c r="B232" s="68"/>
      <c r="C232" s="69"/>
      <c r="D232" s="70"/>
      <c r="E232" s="69"/>
      <c r="F232" s="71"/>
      <c r="G232" s="71"/>
      <c r="H232" s="71"/>
      <c r="I232" s="72"/>
      <c r="J232" s="72"/>
      <c r="K232" s="72"/>
      <c r="L232" s="73"/>
      <c r="O232" s="186" t="str">
        <f t="shared" ref="O232:O288" si="9">IF(OR($A232="",$A232="範囲外",$A232="-"),"",$A232)</f>
        <v/>
      </c>
      <c r="P232" s="186" t="str">
        <f t="shared" si="8"/>
        <v/>
      </c>
      <c r="Q232" s="44"/>
    </row>
    <row r="233" spans="1:17" s="50" customFormat="1" ht="21" customHeight="1">
      <c r="A233" s="66"/>
      <c r="B233" s="68"/>
      <c r="C233" s="69"/>
      <c r="D233" s="70"/>
      <c r="E233" s="69"/>
      <c r="F233" s="71"/>
      <c r="G233" s="71"/>
      <c r="H233" s="71"/>
      <c r="I233" s="72"/>
      <c r="J233" s="72"/>
      <c r="K233" s="72"/>
      <c r="L233" s="73"/>
      <c r="O233" s="186" t="str">
        <f t="shared" si="9"/>
        <v/>
      </c>
      <c r="P233" s="186" t="str">
        <f t="shared" si="8"/>
        <v/>
      </c>
      <c r="Q233" s="44"/>
    </row>
    <row r="234" spans="1:17" s="50" customFormat="1" ht="21" customHeight="1">
      <c r="A234" s="66"/>
      <c r="B234" s="68"/>
      <c r="C234" s="69"/>
      <c r="D234" s="70"/>
      <c r="E234" s="69"/>
      <c r="F234" s="71"/>
      <c r="G234" s="71"/>
      <c r="H234" s="71"/>
      <c r="I234" s="72"/>
      <c r="J234" s="72"/>
      <c r="K234" s="72"/>
      <c r="L234" s="73"/>
      <c r="O234" s="186" t="str">
        <f t="shared" si="9"/>
        <v/>
      </c>
      <c r="P234" s="186" t="str">
        <f t="shared" si="8"/>
        <v/>
      </c>
      <c r="Q234" s="44"/>
    </row>
    <row r="235" spans="1:17" s="50" customFormat="1" ht="21" customHeight="1">
      <c r="A235" s="66"/>
      <c r="B235" s="68"/>
      <c r="C235" s="69"/>
      <c r="D235" s="70"/>
      <c r="E235" s="69"/>
      <c r="F235" s="71"/>
      <c r="G235" s="71"/>
      <c r="H235" s="71"/>
      <c r="I235" s="72"/>
      <c r="J235" s="72"/>
      <c r="K235" s="72"/>
      <c r="L235" s="73"/>
      <c r="O235" s="186" t="str">
        <f t="shared" si="9"/>
        <v/>
      </c>
      <c r="P235" s="186" t="str">
        <f t="shared" si="8"/>
        <v/>
      </c>
      <c r="Q235" s="44"/>
    </row>
    <row r="236" spans="1:17" s="50" customFormat="1" ht="21" customHeight="1">
      <c r="A236" s="66"/>
      <c r="B236" s="68"/>
      <c r="C236" s="69"/>
      <c r="D236" s="70"/>
      <c r="E236" s="69"/>
      <c r="F236" s="71"/>
      <c r="G236" s="71"/>
      <c r="H236" s="71"/>
      <c r="I236" s="72"/>
      <c r="J236" s="72"/>
      <c r="K236" s="72"/>
      <c r="L236" s="73"/>
      <c r="O236" s="186" t="str">
        <f t="shared" si="9"/>
        <v/>
      </c>
      <c r="P236" s="186" t="str">
        <f t="shared" si="8"/>
        <v/>
      </c>
      <c r="Q236" s="44"/>
    </row>
    <row r="237" spans="1:17" s="50" customFormat="1" ht="21" customHeight="1">
      <c r="A237" s="66"/>
      <c r="B237" s="68"/>
      <c r="C237" s="69"/>
      <c r="D237" s="70"/>
      <c r="E237" s="69"/>
      <c r="F237" s="71"/>
      <c r="G237" s="71"/>
      <c r="H237" s="71"/>
      <c r="I237" s="72"/>
      <c r="J237" s="72"/>
      <c r="K237" s="72"/>
      <c r="L237" s="73"/>
      <c r="O237" s="186" t="str">
        <f t="shared" si="9"/>
        <v/>
      </c>
      <c r="P237" s="186" t="str">
        <f t="shared" si="8"/>
        <v/>
      </c>
      <c r="Q237" s="44"/>
    </row>
    <row r="238" spans="1:17" s="50" customFormat="1" ht="21" customHeight="1">
      <c r="A238" s="66"/>
      <c r="B238" s="68"/>
      <c r="C238" s="69"/>
      <c r="D238" s="70"/>
      <c r="E238" s="69"/>
      <c r="F238" s="71"/>
      <c r="G238" s="71"/>
      <c r="H238" s="71"/>
      <c r="I238" s="72"/>
      <c r="J238" s="72"/>
      <c r="K238" s="72"/>
      <c r="L238" s="73"/>
      <c r="O238" s="186" t="str">
        <f t="shared" si="9"/>
        <v/>
      </c>
      <c r="P238" s="186" t="str">
        <f t="shared" si="8"/>
        <v/>
      </c>
      <c r="Q238" s="44"/>
    </row>
    <row r="239" spans="1:17" s="50" customFormat="1" ht="21" customHeight="1">
      <c r="A239" s="66"/>
      <c r="B239" s="68"/>
      <c r="C239" s="69"/>
      <c r="D239" s="70"/>
      <c r="E239" s="69"/>
      <c r="F239" s="71"/>
      <c r="G239" s="71"/>
      <c r="H239" s="71"/>
      <c r="I239" s="72"/>
      <c r="J239" s="72"/>
      <c r="K239" s="72"/>
      <c r="L239" s="73"/>
      <c r="O239" s="186" t="str">
        <f t="shared" si="9"/>
        <v/>
      </c>
      <c r="P239" s="186" t="str">
        <f t="shared" si="8"/>
        <v/>
      </c>
      <c r="Q239" s="44"/>
    </row>
    <row r="240" spans="1:17" s="50" customFormat="1" ht="21" customHeight="1">
      <c r="A240" s="66"/>
      <c r="B240" s="68"/>
      <c r="C240" s="69"/>
      <c r="D240" s="70"/>
      <c r="E240" s="69"/>
      <c r="F240" s="71"/>
      <c r="G240" s="71"/>
      <c r="H240" s="71"/>
      <c r="I240" s="72"/>
      <c r="J240" s="72"/>
      <c r="K240" s="72"/>
      <c r="L240" s="73"/>
      <c r="O240" s="186" t="str">
        <f t="shared" si="9"/>
        <v/>
      </c>
      <c r="P240" s="186" t="str">
        <f t="shared" si="8"/>
        <v/>
      </c>
      <c r="Q240" s="44"/>
    </row>
    <row r="241" spans="1:17" s="50" customFormat="1" ht="21" customHeight="1">
      <c r="A241" s="66"/>
      <c r="B241" s="68"/>
      <c r="C241" s="69"/>
      <c r="D241" s="70"/>
      <c r="E241" s="69"/>
      <c r="F241" s="71"/>
      <c r="G241" s="71"/>
      <c r="H241" s="71"/>
      <c r="I241" s="72"/>
      <c r="J241" s="72"/>
      <c r="K241" s="72"/>
      <c r="L241" s="73"/>
      <c r="O241" s="186" t="str">
        <f t="shared" si="9"/>
        <v/>
      </c>
      <c r="P241" s="186" t="str">
        <f t="shared" si="8"/>
        <v/>
      </c>
      <c r="Q241" s="44"/>
    </row>
    <row r="242" spans="1:17" s="50" customFormat="1" ht="21" customHeight="1">
      <c r="A242" s="66"/>
      <c r="B242" s="68"/>
      <c r="C242" s="69"/>
      <c r="D242" s="70"/>
      <c r="E242" s="69"/>
      <c r="F242" s="71"/>
      <c r="G242" s="71"/>
      <c r="H242" s="71"/>
      <c r="I242" s="72"/>
      <c r="J242" s="72"/>
      <c r="K242" s="72"/>
      <c r="L242" s="73"/>
      <c r="O242" s="186" t="str">
        <f t="shared" si="9"/>
        <v/>
      </c>
      <c r="P242" s="186" t="str">
        <f t="shared" si="8"/>
        <v/>
      </c>
      <c r="Q242" s="44"/>
    </row>
    <row r="243" spans="1:17" s="50" customFormat="1" ht="21" customHeight="1">
      <c r="A243" s="66"/>
      <c r="B243" s="68"/>
      <c r="C243" s="69"/>
      <c r="D243" s="70"/>
      <c r="E243" s="69"/>
      <c r="F243" s="71"/>
      <c r="G243" s="71"/>
      <c r="H243" s="71"/>
      <c r="I243" s="72"/>
      <c r="J243" s="72"/>
      <c r="K243" s="72"/>
      <c r="L243" s="73"/>
      <c r="O243" s="186" t="str">
        <f t="shared" si="9"/>
        <v/>
      </c>
      <c r="P243" s="186" t="str">
        <f t="shared" si="8"/>
        <v/>
      </c>
      <c r="Q243" s="44"/>
    </row>
    <row r="244" spans="1:17" s="50" customFormat="1" ht="21" customHeight="1">
      <c r="A244" s="66"/>
      <c r="B244" s="68"/>
      <c r="C244" s="69"/>
      <c r="D244" s="70"/>
      <c r="E244" s="69"/>
      <c r="F244" s="71"/>
      <c r="G244" s="71"/>
      <c r="H244" s="71"/>
      <c r="I244" s="72"/>
      <c r="J244" s="72"/>
      <c r="K244" s="72"/>
      <c r="L244" s="73"/>
      <c r="O244" s="186" t="str">
        <f t="shared" si="9"/>
        <v/>
      </c>
      <c r="P244" s="186" t="str">
        <f t="shared" si="8"/>
        <v/>
      </c>
      <c r="Q244" s="44"/>
    </row>
    <row r="245" spans="1:17" s="50" customFormat="1" ht="21" customHeight="1">
      <c r="A245" s="66"/>
      <c r="B245" s="68"/>
      <c r="C245" s="69"/>
      <c r="D245" s="70"/>
      <c r="E245" s="69"/>
      <c r="F245" s="71"/>
      <c r="G245" s="71"/>
      <c r="H245" s="71"/>
      <c r="I245" s="72"/>
      <c r="J245" s="72"/>
      <c r="K245" s="72"/>
      <c r="L245" s="73"/>
      <c r="O245" s="186" t="str">
        <f t="shared" si="9"/>
        <v/>
      </c>
      <c r="P245" s="186" t="str">
        <f t="shared" si="8"/>
        <v/>
      </c>
      <c r="Q245" s="44"/>
    </row>
    <row r="246" spans="1:17" s="50" customFormat="1" ht="21" customHeight="1">
      <c r="A246" s="66"/>
      <c r="B246" s="68"/>
      <c r="C246" s="69"/>
      <c r="D246" s="70"/>
      <c r="E246" s="69"/>
      <c r="F246" s="71"/>
      <c r="G246" s="71"/>
      <c r="H246" s="71"/>
      <c r="I246" s="72"/>
      <c r="J246" s="72"/>
      <c r="K246" s="72"/>
      <c r="L246" s="73"/>
      <c r="O246" s="186" t="str">
        <f t="shared" si="9"/>
        <v/>
      </c>
      <c r="P246" s="186" t="str">
        <f t="shared" si="8"/>
        <v/>
      </c>
      <c r="Q246" s="44"/>
    </row>
    <row r="247" spans="1:17" s="50" customFormat="1" ht="21" customHeight="1">
      <c r="A247" s="66"/>
      <c r="B247" s="68"/>
      <c r="C247" s="69"/>
      <c r="D247" s="70"/>
      <c r="E247" s="69"/>
      <c r="F247" s="71"/>
      <c r="G247" s="71"/>
      <c r="H247" s="71"/>
      <c r="I247" s="72"/>
      <c r="J247" s="72"/>
      <c r="K247" s="72"/>
      <c r="L247" s="73"/>
      <c r="O247" s="186" t="str">
        <f t="shared" si="9"/>
        <v/>
      </c>
      <c r="P247" s="186" t="str">
        <f t="shared" si="8"/>
        <v/>
      </c>
      <c r="Q247" s="44"/>
    </row>
    <row r="248" spans="1:17" s="50" customFormat="1" ht="21" customHeight="1">
      <c r="A248" s="66"/>
      <c r="B248" s="68"/>
      <c r="C248" s="69"/>
      <c r="D248" s="70"/>
      <c r="E248" s="69"/>
      <c r="F248" s="71"/>
      <c r="G248" s="71"/>
      <c r="H248" s="71"/>
      <c r="I248" s="72"/>
      <c r="J248" s="72"/>
      <c r="K248" s="72"/>
      <c r="L248" s="73"/>
      <c r="O248" s="186" t="str">
        <f t="shared" si="9"/>
        <v/>
      </c>
      <c r="P248" s="186" t="str">
        <f t="shared" si="8"/>
        <v/>
      </c>
      <c r="Q248" s="44"/>
    </row>
    <row r="249" spans="1:17" s="50" customFormat="1" ht="21" customHeight="1">
      <c r="A249" s="66"/>
      <c r="B249" s="68"/>
      <c r="C249" s="69"/>
      <c r="D249" s="70"/>
      <c r="E249" s="69"/>
      <c r="F249" s="71"/>
      <c r="G249" s="71"/>
      <c r="H249" s="71"/>
      <c r="I249" s="72"/>
      <c r="J249" s="72"/>
      <c r="K249" s="72"/>
      <c r="L249" s="73"/>
      <c r="O249" s="186" t="str">
        <f t="shared" si="9"/>
        <v/>
      </c>
      <c r="P249" s="186" t="str">
        <f t="shared" si="8"/>
        <v/>
      </c>
      <c r="Q249" s="44"/>
    </row>
    <row r="250" spans="1:17" s="50" customFormat="1" ht="21" customHeight="1">
      <c r="A250" s="66"/>
      <c r="B250" s="68"/>
      <c r="C250" s="69"/>
      <c r="D250" s="70"/>
      <c r="E250" s="69"/>
      <c r="F250" s="71"/>
      <c r="G250" s="71"/>
      <c r="H250" s="71"/>
      <c r="I250" s="72"/>
      <c r="J250" s="72"/>
      <c r="K250" s="72"/>
      <c r="L250" s="73"/>
      <c r="O250" s="186" t="str">
        <f t="shared" si="9"/>
        <v/>
      </c>
      <c r="P250" s="186" t="str">
        <f t="shared" si="8"/>
        <v/>
      </c>
      <c r="Q250" s="44"/>
    </row>
    <row r="251" spans="1:17" s="50" customFormat="1" ht="21" customHeight="1">
      <c r="A251" s="66"/>
      <c r="B251" s="68"/>
      <c r="C251" s="69"/>
      <c r="D251" s="70"/>
      <c r="E251" s="69"/>
      <c r="F251" s="71"/>
      <c r="G251" s="71"/>
      <c r="H251" s="71"/>
      <c r="I251" s="72"/>
      <c r="J251" s="72"/>
      <c r="K251" s="72"/>
      <c r="L251" s="73"/>
      <c r="O251" s="186" t="str">
        <f t="shared" si="9"/>
        <v/>
      </c>
      <c r="P251" s="186" t="str">
        <f t="shared" si="8"/>
        <v/>
      </c>
      <c r="Q251" s="44"/>
    </row>
    <row r="252" spans="1:17" s="50" customFormat="1" ht="21" customHeight="1">
      <c r="A252" s="66"/>
      <c r="B252" s="68"/>
      <c r="C252" s="69"/>
      <c r="D252" s="70"/>
      <c r="E252" s="69"/>
      <c r="F252" s="71"/>
      <c r="G252" s="71"/>
      <c r="H252" s="71"/>
      <c r="I252" s="72"/>
      <c r="J252" s="72"/>
      <c r="K252" s="72"/>
      <c r="L252" s="73"/>
      <c r="O252" s="186" t="str">
        <f t="shared" si="9"/>
        <v/>
      </c>
      <c r="P252" s="186" t="str">
        <f t="shared" si="8"/>
        <v/>
      </c>
      <c r="Q252" s="44"/>
    </row>
    <row r="253" spans="1:17" s="50" customFormat="1" ht="21" customHeight="1">
      <c r="A253" s="66"/>
      <c r="B253" s="68"/>
      <c r="C253" s="69"/>
      <c r="D253" s="70"/>
      <c r="E253" s="69"/>
      <c r="F253" s="71"/>
      <c r="G253" s="71"/>
      <c r="H253" s="71"/>
      <c r="I253" s="72"/>
      <c r="J253" s="72"/>
      <c r="K253" s="72"/>
      <c r="L253" s="73"/>
      <c r="O253" s="186" t="str">
        <f t="shared" si="9"/>
        <v/>
      </c>
      <c r="P253" s="186" t="str">
        <f t="shared" si="8"/>
        <v/>
      </c>
      <c r="Q253" s="44"/>
    </row>
    <row r="254" spans="1:17" s="50" customFormat="1" ht="21" customHeight="1">
      <c r="A254" s="66"/>
      <c r="B254" s="68"/>
      <c r="C254" s="69"/>
      <c r="D254" s="70"/>
      <c r="E254" s="69"/>
      <c r="F254" s="71"/>
      <c r="G254" s="71"/>
      <c r="H254" s="71"/>
      <c r="I254" s="72"/>
      <c r="J254" s="72"/>
      <c r="K254" s="72"/>
      <c r="L254" s="73"/>
      <c r="O254" s="186" t="str">
        <f t="shared" si="9"/>
        <v/>
      </c>
      <c r="P254" s="186" t="str">
        <f t="shared" si="8"/>
        <v/>
      </c>
      <c r="Q254" s="44"/>
    </row>
    <row r="255" spans="1:17" s="50" customFormat="1" ht="21" customHeight="1">
      <c r="A255" s="66"/>
      <c r="B255" s="68"/>
      <c r="C255" s="69"/>
      <c r="D255" s="70"/>
      <c r="E255" s="69"/>
      <c r="F255" s="71"/>
      <c r="G255" s="71"/>
      <c r="H255" s="71"/>
      <c r="I255" s="72"/>
      <c r="J255" s="72"/>
      <c r="K255" s="72"/>
      <c r="L255" s="73"/>
      <c r="O255" s="186" t="str">
        <f t="shared" si="9"/>
        <v/>
      </c>
      <c r="P255" s="186" t="str">
        <f t="shared" si="8"/>
        <v/>
      </c>
      <c r="Q255" s="44"/>
    </row>
    <row r="256" spans="1:17" s="50" customFormat="1" ht="21" customHeight="1">
      <c r="A256" s="66"/>
      <c r="B256" s="68"/>
      <c r="C256" s="69"/>
      <c r="D256" s="70"/>
      <c r="E256" s="69"/>
      <c r="F256" s="71"/>
      <c r="G256" s="71"/>
      <c r="H256" s="71"/>
      <c r="I256" s="72"/>
      <c r="J256" s="72"/>
      <c r="K256" s="72"/>
      <c r="L256" s="73"/>
      <c r="O256" s="186" t="str">
        <f t="shared" si="9"/>
        <v/>
      </c>
      <c r="P256" s="186" t="str">
        <f t="shared" si="8"/>
        <v/>
      </c>
      <c r="Q256" s="44"/>
    </row>
    <row r="257" spans="1:17" s="50" customFormat="1" ht="21" customHeight="1">
      <c r="A257" s="66"/>
      <c r="B257" s="68"/>
      <c r="C257" s="69"/>
      <c r="D257" s="70"/>
      <c r="E257" s="69"/>
      <c r="F257" s="71"/>
      <c r="G257" s="71"/>
      <c r="H257" s="71"/>
      <c r="I257" s="72"/>
      <c r="J257" s="72"/>
      <c r="K257" s="72"/>
      <c r="L257" s="73"/>
      <c r="O257" s="186" t="str">
        <f t="shared" si="9"/>
        <v/>
      </c>
      <c r="P257" s="186" t="str">
        <f t="shared" si="8"/>
        <v/>
      </c>
      <c r="Q257" s="44"/>
    </row>
    <row r="258" spans="1:17" s="50" customFormat="1" ht="21" customHeight="1">
      <c r="A258" s="66"/>
      <c r="B258" s="68"/>
      <c r="C258" s="69"/>
      <c r="D258" s="70"/>
      <c r="E258" s="69"/>
      <c r="F258" s="71"/>
      <c r="G258" s="71"/>
      <c r="H258" s="71"/>
      <c r="I258" s="72"/>
      <c r="J258" s="72"/>
      <c r="K258" s="72"/>
      <c r="L258" s="73"/>
      <c r="O258" s="186" t="str">
        <f t="shared" si="9"/>
        <v/>
      </c>
      <c r="P258" s="186" t="str">
        <f t="shared" si="8"/>
        <v/>
      </c>
      <c r="Q258" s="44"/>
    </row>
    <row r="259" spans="1:17" s="50" customFormat="1" ht="21" customHeight="1">
      <c r="A259" s="66"/>
      <c r="B259" s="68"/>
      <c r="C259" s="69"/>
      <c r="D259" s="70"/>
      <c r="E259" s="69"/>
      <c r="F259" s="71"/>
      <c r="G259" s="71"/>
      <c r="H259" s="71"/>
      <c r="I259" s="72"/>
      <c r="J259" s="72"/>
      <c r="K259" s="72"/>
      <c r="L259" s="73"/>
      <c r="O259" s="186" t="str">
        <f t="shared" si="9"/>
        <v/>
      </c>
      <c r="P259" s="186" t="str">
        <f t="shared" si="8"/>
        <v/>
      </c>
      <c r="Q259" s="44"/>
    </row>
    <row r="260" spans="1:17" s="50" customFormat="1" ht="21" customHeight="1">
      <c r="A260" s="66"/>
      <c r="B260" s="68"/>
      <c r="C260" s="69"/>
      <c r="D260" s="70"/>
      <c r="E260" s="69"/>
      <c r="F260" s="71"/>
      <c r="G260" s="71"/>
      <c r="H260" s="71"/>
      <c r="I260" s="72"/>
      <c r="J260" s="72"/>
      <c r="K260" s="72"/>
      <c r="L260" s="73"/>
      <c r="O260" s="186" t="str">
        <f t="shared" si="9"/>
        <v/>
      </c>
      <c r="P260" s="186" t="str">
        <f t="shared" si="8"/>
        <v/>
      </c>
      <c r="Q260" s="44"/>
    </row>
    <row r="261" spans="1:17" s="50" customFormat="1" ht="21" customHeight="1">
      <c r="A261" s="66"/>
      <c r="B261" s="68"/>
      <c r="C261" s="69"/>
      <c r="D261" s="70"/>
      <c r="E261" s="69"/>
      <c r="F261" s="71"/>
      <c r="G261" s="71"/>
      <c r="H261" s="71"/>
      <c r="I261" s="72"/>
      <c r="J261" s="72"/>
      <c r="K261" s="72"/>
      <c r="L261" s="73"/>
      <c r="O261" s="186" t="str">
        <f t="shared" si="9"/>
        <v/>
      </c>
      <c r="P261" s="186" t="str">
        <f t="shared" si="8"/>
        <v/>
      </c>
      <c r="Q261" s="44"/>
    </row>
    <row r="262" spans="1:17" s="50" customFormat="1" ht="21" customHeight="1">
      <c r="A262" s="66"/>
      <c r="B262" s="68"/>
      <c r="C262" s="69"/>
      <c r="D262" s="70"/>
      <c r="E262" s="69"/>
      <c r="F262" s="71"/>
      <c r="G262" s="71"/>
      <c r="H262" s="71"/>
      <c r="I262" s="72"/>
      <c r="J262" s="72"/>
      <c r="K262" s="72"/>
      <c r="L262" s="73"/>
      <c r="O262" s="186" t="str">
        <f t="shared" si="9"/>
        <v/>
      </c>
      <c r="P262" s="186" t="str">
        <f t="shared" si="8"/>
        <v/>
      </c>
      <c r="Q262" s="44"/>
    </row>
    <row r="263" spans="1:17" s="50" customFormat="1" ht="21" customHeight="1">
      <c r="A263" s="66"/>
      <c r="B263" s="68"/>
      <c r="C263" s="69"/>
      <c r="D263" s="70"/>
      <c r="E263" s="69"/>
      <c r="F263" s="71"/>
      <c r="G263" s="71"/>
      <c r="H263" s="71"/>
      <c r="I263" s="72"/>
      <c r="J263" s="72"/>
      <c r="K263" s="72"/>
      <c r="L263" s="73"/>
      <c r="O263" s="186" t="str">
        <f t="shared" si="9"/>
        <v/>
      </c>
      <c r="P263" s="186" t="str">
        <f t="shared" si="8"/>
        <v/>
      </c>
      <c r="Q263" s="44"/>
    </row>
    <row r="264" spans="1:17" s="50" customFormat="1" ht="21" customHeight="1">
      <c r="A264" s="66"/>
      <c r="B264" s="68"/>
      <c r="C264" s="69"/>
      <c r="D264" s="70"/>
      <c r="E264" s="69"/>
      <c r="F264" s="71"/>
      <c r="G264" s="71"/>
      <c r="H264" s="71"/>
      <c r="I264" s="72"/>
      <c r="J264" s="72"/>
      <c r="K264" s="72"/>
      <c r="L264" s="73"/>
      <c r="O264" s="186" t="str">
        <f t="shared" si="9"/>
        <v/>
      </c>
      <c r="P264" s="186" t="str">
        <f t="shared" si="8"/>
        <v/>
      </c>
      <c r="Q264" s="44"/>
    </row>
    <row r="265" spans="1:17" s="50" customFormat="1" ht="21" customHeight="1">
      <c r="A265" s="66"/>
      <c r="B265" s="68"/>
      <c r="C265" s="69"/>
      <c r="D265" s="70"/>
      <c r="E265" s="69"/>
      <c r="F265" s="71"/>
      <c r="G265" s="71"/>
      <c r="H265" s="71"/>
      <c r="I265" s="72"/>
      <c r="J265" s="72"/>
      <c r="K265" s="72"/>
      <c r="L265" s="73"/>
      <c r="O265" s="186" t="str">
        <f t="shared" si="9"/>
        <v/>
      </c>
      <c r="P265" s="186" t="str">
        <f t="shared" si="8"/>
        <v/>
      </c>
      <c r="Q265" s="44"/>
    </row>
    <row r="266" spans="1:17" s="50" customFormat="1" ht="21" customHeight="1">
      <c r="A266" s="66"/>
      <c r="B266" s="68"/>
      <c r="C266" s="69"/>
      <c r="D266" s="70"/>
      <c r="E266" s="69"/>
      <c r="F266" s="71"/>
      <c r="G266" s="71"/>
      <c r="H266" s="71"/>
      <c r="I266" s="72"/>
      <c r="J266" s="72"/>
      <c r="K266" s="72"/>
      <c r="L266" s="73"/>
      <c r="O266" s="186" t="str">
        <f t="shared" si="9"/>
        <v/>
      </c>
      <c r="P266" s="186" t="str">
        <f t="shared" si="8"/>
        <v/>
      </c>
      <c r="Q266" s="44"/>
    </row>
    <row r="267" spans="1:17" s="50" customFormat="1" ht="21" customHeight="1">
      <c r="A267" s="66"/>
      <c r="B267" s="68"/>
      <c r="C267" s="69"/>
      <c r="D267" s="70"/>
      <c r="E267" s="69"/>
      <c r="F267" s="71"/>
      <c r="G267" s="71"/>
      <c r="H267" s="71"/>
      <c r="I267" s="72"/>
      <c r="J267" s="72"/>
      <c r="K267" s="72"/>
      <c r="L267" s="73"/>
      <c r="O267" s="186" t="str">
        <f t="shared" si="9"/>
        <v/>
      </c>
      <c r="P267" s="186" t="str">
        <f t="shared" si="8"/>
        <v/>
      </c>
      <c r="Q267" s="44"/>
    </row>
    <row r="268" spans="1:17" s="50" customFormat="1" ht="21" customHeight="1">
      <c r="A268" s="66"/>
      <c r="B268" s="68"/>
      <c r="C268" s="69"/>
      <c r="D268" s="70"/>
      <c r="E268" s="69"/>
      <c r="F268" s="71"/>
      <c r="G268" s="71"/>
      <c r="H268" s="71"/>
      <c r="I268" s="72"/>
      <c r="J268" s="72"/>
      <c r="K268" s="72"/>
      <c r="L268" s="73"/>
      <c r="O268" s="186" t="str">
        <f t="shared" si="9"/>
        <v/>
      </c>
      <c r="P268" s="186" t="str">
        <f t="shared" si="8"/>
        <v/>
      </c>
      <c r="Q268" s="44"/>
    </row>
    <row r="269" spans="1:17" s="50" customFormat="1" ht="21" customHeight="1">
      <c r="A269" s="66"/>
      <c r="B269" s="68"/>
      <c r="C269" s="69"/>
      <c r="D269" s="70"/>
      <c r="E269" s="69"/>
      <c r="F269" s="71"/>
      <c r="G269" s="71"/>
      <c r="H269" s="71"/>
      <c r="I269" s="72"/>
      <c r="J269" s="72"/>
      <c r="K269" s="72"/>
      <c r="L269" s="73"/>
      <c r="O269" s="186" t="str">
        <f t="shared" si="9"/>
        <v/>
      </c>
      <c r="P269" s="186" t="str">
        <f t="shared" si="8"/>
        <v/>
      </c>
      <c r="Q269" s="44"/>
    </row>
    <row r="270" spans="1:17" s="50" customFormat="1" ht="21" customHeight="1">
      <c r="A270" s="66"/>
      <c r="B270" s="68"/>
      <c r="C270" s="69"/>
      <c r="D270" s="70"/>
      <c r="E270" s="69"/>
      <c r="F270" s="71"/>
      <c r="G270" s="71"/>
      <c r="H270" s="71"/>
      <c r="I270" s="72"/>
      <c r="J270" s="72"/>
      <c r="K270" s="72"/>
      <c r="L270" s="73"/>
      <c r="O270" s="186" t="str">
        <f t="shared" si="9"/>
        <v/>
      </c>
      <c r="P270" s="186" t="str">
        <f t="shared" si="8"/>
        <v/>
      </c>
      <c r="Q270" s="44"/>
    </row>
    <row r="271" spans="1:17" s="50" customFormat="1" ht="21" customHeight="1">
      <c r="A271" s="66"/>
      <c r="B271" s="68"/>
      <c r="C271" s="69"/>
      <c r="D271" s="70"/>
      <c r="E271" s="69"/>
      <c r="F271" s="71"/>
      <c r="G271" s="71"/>
      <c r="H271" s="71"/>
      <c r="I271" s="72"/>
      <c r="J271" s="72"/>
      <c r="K271" s="72"/>
      <c r="L271" s="73"/>
      <c r="O271" s="186" t="str">
        <f t="shared" si="9"/>
        <v/>
      </c>
      <c r="P271" s="186" t="str">
        <f t="shared" si="8"/>
        <v/>
      </c>
      <c r="Q271" s="44"/>
    </row>
    <row r="272" spans="1:17" s="50" customFormat="1" ht="21" customHeight="1">
      <c r="A272" s="66"/>
      <c r="B272" s="68"/>
      <c r="C272" s="69"/>
      <c r="D272" s="70"/>
      <c r="E272" s="69"/>
      <c r="F272" s="71"/>
      <c r="G272" s="71"/>
      <c r="H272" s="71"/>
      <c r="I272" s="72"/>
      <c r="J272" s="72"/>
      <c r="K272" s="72"/>
      <c r="L272" s="73"/>
      <c r="O272" s="186" t="str">
        <f t="shared" si="9"/>
        <v/>
      </c>
      <c r="P272" s="186" t="str">
        <f t="shared" si="8"/>
        <v/>
      </c>
      <c r="Q272" s="44"/>
    </row>
    <row r="273" spans="1:17" s="50" customFormat="1" ht="21" customHeight="1">
      <c r="A273" s="66"/>
      <c r="B273" s="68"/>
      <c r="C273" s="69"/>
      <c r="D273" s="70"/>
      <c r="E273" s="69"/>
      <c r="F273" s="71"/>
      <c r="G273" s="71"/>
      <c r="H273" s="71"/>
      <c r="I273" s="72"/>
      <c r="J273" s="72"/>
      <c r="K273" s="72"/>
      <c r="L273" s="73"/>
      <c r="O273" s="186" t="str">
        <f t="shared" si="9"/>
        <v/>
      </c>
      <c r="P273" s="186" t="str">
        <f t="shared" si="8"/>
        <v/>
      </c>
      <c r="Q273" s="44"/>
    </row>
    <row r="274" spans="1:17" s="50" customFormat="1" ht="21" customHeight="1">
      <c r="A274" s="66"/>
      <c r="B274" s="68"/>
      <c r="C274" s="69"/>
      <c r="D274" s="70"/>
      <c r="E274" s="69"/>
      <c r="F274" s="71"/>
      <c r="G274" s="71"/>
      <c r="H274" s="71"/>
      <c r="I274" s="72"/>
      <c r="J274" s="72"/>
      <c r="K274" s="72"/>
      <c r="L274" s="73"/>
      <c r="O274" s="186" t="str">
        <f t="shared" si="9"/>
        <v/>
      </c>
      <c r="P274" s="186" t="str">
        <f t="shared" si="8"/>
        <v/>
      </c>
      <c r="Q274" s="44"/>
    </row>
    <row r="275" spans="1:17" s="50" customFormat="1" ht="21" customHeight="1">
      <c r="A275" s="66"/>
      <c r="B275" s="68"/>
      <c r="C275" s="69"/>
      <c r="D275" s="70"/>
      <c r="E275" s="69"/>
      <c r="F275" s="71"/>
      <c r="G275" s="71"/>
      <c r="H275" s="71"/>
      <c r="I275" s="72"/>
      <c r="J275" s="72"/>
      <c r="K275" s="72"/>
      <c r="L275" s="73"/>
      <c r="O275" s="186" t="str">
        <f t="shared" si="9"/>
        <v/>
      </c>
      <c r="P275" s="186" t="str">
        <f t="shared" si="8"/>
        <v/>
      </c>
      <c r="Q275" s="44"/>
    </row>
    <row r="276" spans="1:17" s="50" customFormat="1" ht="21" customHeight="1">
      <c r="A276" s="66"/>
      <c r="B276" s="68"/>
      <c r="C276" s="69"/>
      <c r="D276" s="70"/>
      <c r="E276" s="69"/>
      <c r="F276" s="71"/>
      <c r="G276" s="71"/>
      <c r="H276" s="71"/>
      <c r="I276" s="72"/>
      <c r="J276" s="72"/>
      <c r="K276" s="72"/>
      <c r="L276" s="73"/>
      <c r="O276" s="186" t="str">
        <f t="shared" si="9"/>
        <v/>
      </c>
      <c r="P276" s="186" t="str">
        <f t="shared" si="8"/>
        <v/>
      </c>
      <c r="Q276" s="44"/>
    </row>
    <row r="277" spans="1:17" s="50" customFormat="1" ht="21" customHeight="1">
      <c r="A277" s="66"/>
      <c r="B277" s="68"/>
      <c r="C277" s="69"/>
      <c r="D277" s="70"/>
      <c r="E277" s="69"/>
      <c r="F277" s="71"/>
      <c r="G277" s="71"/>
      <c r="H277" s="71"/>
      <c r="I277" s="72"/>
      <c r="J277" s="72"/>
      <c r="K277" s="72"/>
      <c r="L277" s="73"/>
      <c r="O277" s="186" t="str">
        <f t="shared" si="9"/>
        <v/>
      </c>
      <c r="P277" s="186" t="str">
        <f t="shared" si="8"/>
        <v/>
      </c>
      <c r="Q277" s="44"/>
    </row>
    <row r="278" spans="1:17" s="50" customFormat="1" ht="21" customHeight="1">
      <c r="A278" s="66"/>
      <c r="B278" s="68"/>
      <c r="C278" s="69"/>
      <c r="D278" s="70"/>
      <c r="E278" s="69"/>
      <c r="F278" s="71"/>
      <c r="G278" s="71"/>
      <c r="H278" s="71"/>
      <c r="I278" s="72"/>
      <c r="J278" s="72"/>
      <c r="K278" s="72"/>
      <c r="L278" s="73"/>
      <c r="O278" s="186" t="str">
        <f t="shared" si="9"/>
        <v/>
      </c>
      <c r="P278" s="186" t="str">
        <f t="shared" si="8"/>
        <v/>
      </c>
      <c r="Q278" s="44"/>
    </row>
    <row r="279" spans="1:17" s="50" customFormat="1" ht="21" customHeight="1">
      <c r="A279" s="66"/>
      <c r="B279" s="68"/>
      <c r="C279" s="69"/>
      <c r="D279" s="70"/>
      <c r="E279" s="69"/>
      <c r="F279" s="71"/>
      <c r="G279" s="71"/>
      <c r="H279" s="71"/>
      <c r="I279" s="72"/>
      <c r="J279" s="72"/>
      <c r="K279" s="72"/>
      <c r="L279" s="73"/>
      <c r="O279" s="186" t="str">
        <f t="shared" si="9"/>
        <v/>
      </c>
      <c r="P279" s="186" t="str">
        <f t="shared" si="8"/>
        <v/>
      </c>
      <c r="Q279" s="44"/>
    </row>
    <row r="280" spans="1:17" s="50" customFormat="1" ht="21" customHeight="1">
      <c r="A280" s="66"/>
      <c r="B280" s="68"/>
      <c r="C280" s="69"/>
      <c r="D280" s="70"/>
      <c r="E280" s="69"/>
      <c r="F280" s="71"/>
      <c r="G280" s="71"/>
      <c r="H280" s="71"/>
      <c r="I280" s="72"/>
      <c r="J280" s="72"/>
      <c r="K280" s="72"/>
      <c r="L280" s="73"/>
      <c r="O280" s="186" t="str">
        <f t="shared" si="9"/>
        <v/>
      </c>
      <c r="P280" s="186" t="str">
        <f t="shared" si="8"/>
        <v/>
      </c>
      <c r="Q280" s="44"/>
    </row>
    <row r="281" spans="1:17" s="50" customFormat="1" ht="21" customHeight="1">
      <c r="A281" s="66"/>
      <c r="B281" s="68"/>
      <c r="C281" s="69"/>
      <c r="D281" s="70"/>
      <c r="E281" s="69"/>
      <c r="F281" s="71"/>
      <c r="G281" s="71"/>
      <c r="H281" s="71"/>
      <c r="I281" s="72"/>
      <c r="J281" s="72"/>
      <c r="K281" s="72"/>
      <c r="L281" s="73"/>
      <c r="O281" s="186" t="str">
        <f t="shared" si="9"/>
        <v/>
      </c>
      <c r="P281" s="186" t="str">
        <f t="shared" si="8"/>
        <v/>
      </c>
      <c r="Q281" s="44"/>
    </row>
    <row r="282" spans="1:17" s="50" customFormat="1" ht="21" customHeight="1">
      <c r="A282" s="66"/>
      <c r="B282" s="68"/>
      <c r="C282" s="69"/>
      <c r="D282" s="70"/>
      <c r="E282" s="69"/>
      <c r="F282" s="71"/>
      <c r="G282" s="71"/>
      <c r="H282" s="71"/>
      <c r="I282" s="72"/>
      <c r="J282" s="72"/>
      <c r="K282" s="72"/>
      <c r="L282" s="73"/>
      <c r="O282" s="186" t="str">
        <f t="shared" si="9"/>
        <v/>
      </c>
      <c r="P282" s="186" t="str">
        <f t="shared" si="8"/>
        <v/>
      </c>
      <c r="Q282" s="44"/>
    </row>
    <row r="283" spans="1:17" s="50" customFormat="1" ht="21" customHeight="1">
      <c r="A283" s="66"/>
      <c r="B283" s="68"/>
      <c r="C283" s="69"/>
      <c r="D283" s="70"/>
      <c r="E283" s="69"/>
      <c r="F283" s="71"/>
      <c r="G283" s="71"/>
      <c r="H283" s="71"/>
      <c r="I283" s="72"/>
      <c r="J283" s="72"/>
      <c r="K283" s="72"/>
      <c r="L283" s="73"/>
      <c r="O283" s="186" t="str">
        <f t="shared" si="9"/>
        <v/>
      </c>
      <c r="P283" s="186" t="str">
        <f t="shared" si="8"/>
        <v/>
      </c>
      <c r="Q283" s="44"/>
    </row>
    <row r="284" spans="1:17" s="50" customFormat="1" ht="21" customHeight="1">
      <c r="A284" s="66"/>
      <c r="B284" s="68"/>
      <c r="C284" s="69"/>
      <c r="D284" s="70"/>
      <c r="E284" s="69"/>
      <c r="F284" s="71"/>
      <c r="G284" s="71"/>
      <c r="H284" s="71"/>
      <c r="I284" s="72"/>
      <c r="J284" s="72"/>
      <c r="K284" s="72"/>
      <c r="L284" s="73"/>
      <c r="O284" s="186" t="str">
        <f t="shared" si="9"/>
        <v/>
      </c>
      <c r="P284" s="186" t="str">
        <f t="shared" si="8"/>
        <v/>
      </c>
      <c r="Q284" s="44"/>
    </row>
    <row r="285" spans="1:17" s="50" customFormat="1" ht="21" customHeight="1">
      <c r="A285" s="66"/>
      <c r="B285" s="68"/>
      <c r="C285" s="69"/>
      <c r="D285" s="70"/>
      <c r="E285" s="69"/>
      <c r="F285" s="71"/>
      <c r="G285" s="71"/>
      <c r="H285" s="71"/>
      <c r="I285" s="72"/>
      <c r="J285" s="72"/>
      <c r="K285" s="72"/>
      <c r="L285" s="73"/>
      <c r="O285" s="186" t="str">
        <f t="shared" si="9"/>
        <v/>
      </c>
      <c r="P285" s="186" t="str">
        <f t="shared" si="8"/>
        <v/>
      </c>
      <c r="Q285" s="44"/>
    </row>
    <row r="286" spans="1:17" s="50" customFormat="1" ht="21" customHeight="1">
      <c r="A286" s="66"/>
      <c r="B286" s="68"/>
      <c r="C286" s="69"/>
      <c r="D286" s="70"/>
      <c r="E286" s="69"/>
      <c r="F286" s="71"/>
      <c r="G286" s="71"/>
      <c r="H286" s="71"/>
      <c r="I286" s="72"/>
      <c r="J286" s="72"/>
      <c r="K286" s="72"/>
      <c r="L286" s="73"/>
      <c r="O286" s="186" t="str">
        <f t="shared" si="9"/>
        <v/>
      </c>
      <c r="P286" s="186" t="str">
        <f t="shared" si="8"/>
        <v/>
      </c>
      <c r="Q286" s="44"/>
    </row>
    <row r="287" spans="1:17" s="50" customFormat="1" ht="21" customHeight="1">
      <c r="A287" s="66"/>
      <c r="B287" s="68"/>
      <c r="C287" s="69"/>
      <c r="D287" s="70"/>
      <c r="E287" s="69"/>
      <c r="F287" s="71"/>
      <c r="G287" s="71"/>
      <c r="H287" s="71"/>
      <c r="I287" s="72"/>
      <c r="J287" s="72"/>
      <c r="K287" s="72"/>
      <c r="L287" s="73"/>
      <c r="O287" s="186" t="str">
        <f t="shared" si="9"/>
        <v/>
      </c>
      <c r="P287" s="186" t="str">
        <f t="shared" si="8"/>
        <v/>
      </c>
      <c r="Q287" s="44"/>
    </row>
    <row r="288" spans="1:17" s="50" customFormat="1" ht="21" customHeight="1">
      <c r="A288" s="66"/>
      <c r="B288" s="68"/>
      <c r="C288" s="69"/>
      <c r="D288" s="70"/>
      <c r="E288" s="69"/>
      <c r="F288" s="71"/>
      <c r="G288" s="71"/>
      <c r="H288" s="71"/>
      <c r="I288" s="72"/>
      <c r="J288" s="72"/>
      <c r="K288" s="72"/>
      <c r="L288" s="73"/>
      <c r="O288" s="186" t="str">
        <f t="shared" si="9"/>
        <v/>
      </c>
      <c r="P288" s="186" t="str">
        <f t="shared" si="8"/>
        <v/>
      </c>
      <c r="Q288" s="44"/>
    </row>
  </sheetData>
  <sheetProtection sheet="1" formatCells="0" formatColumns="0" formatRows="0" insertHyperlinks="0" deleteRows="0" sort="0" autoFilter="0" pivotTables="0"/>
  <mergeCells count="66">
    <mergeCell ref="J4:N4"/>
    <mergeCell ref="A36:B36"/>
    <mergeCell ref="H25:L25"/>
    <mergeCell ref="H26:L26"/>
    <mergeCell ref="H27:L27"/>
    <mergeCell ref="H28:L28"/>
    <mergeCell ref="H33:L33"/>
    <mergeCell ref="E33:F33"/>
    <mergeCell ref="A5:B5"/>
    <mergeCell ref="A18:B18"/>
    <mergeCell ref="F36:K36"/>
    <mergeCell ref="E34:F34"/>
    <mergeCell ref="C30:D30"/>
    <mergeCell ref="C31:D31"/>
    <mergeCell ref="H20:L20"/>
    <mergeCell ref="H21:L21"/>
    <mergeCell ref="H22:L22"/>
    <mergeCell ref="H23:L23"/>
    <mergeCell ref="H31:L31"/>
    <mergeCell ref="E31:F31"/>
    <mergeCell ref="H30:L30"/>
    <mergeCell ref="E30:F30"/>
    <mergeCell ref="H32:L32"/>
    <mergeCell ref="C32:D32"/>
    <mergeCell ref="C22:D22"/>
    <mergeCell ref="E22:F22"/>
    <mergeCell ref="A37:A38"/>
    <mergeCell ref="B37:B38"/>
    <mergeCell ref="C37:C38"/>
    <mergeCell ref="D37:D38"/>
    <mergeCell ref="E32:F32"/>
    <mergeCell ref="E37:E38"/>
    <mergeCell ref="F37:H37"/>
    <mergeCell ref="H34:L34"/>
    <mergeCell ref="K37:K38"/>
    <mergeCell ref="J37:J38"/>
    <mergeCell ref="I37:I38"/>
    <mergeCell ref="L37:L38"/>
    <mergeCell ref="C34:D34"/>
    <mergeCell ref="C33:D33"/>
    <mergeCell ref="J2:J3"/>
    <mergeCell ref="E29:F29"/>
    <mergeCell ref="H29:L29"/>
    <mergeCell ref="B7:K7"/>
    <mergeCell ref="C19:D19"/>
    <mergeCell ref="C20:D20"/>
    <mergeCell ref="C21:D21"/>
    <mergeCell ref="E20:F20"/>
    <mergeCell ref="E19:F19"/>
    <mergeCell ref="E21:F21"/>
    <mergeCell ref="B17:L17"/>
    <mergeCell ref="H19:L19"/>
    <mergeCell ref="C23:D23"/>
    <mergeCell ref="E23:F23"/>
    <mergeCell ref="C29:D29"/>
    <mergeCell ref="H24:L24"/>
    <mergeCell ref="C24:D24"/>
    <mergeCell ref="C25:D25"/>
    <mergeCell ref="C26:D26"/>
    <mergeCell ref="C27:D27"/>
    <mergeCell ref="C28:D28"/>
    <mergeCell ref="E24:F24"/>
    <mergeCell ref="E25:F25"/>
    <mergeCell ref="E26:F26"/>
    <mergeCell ref="E27:F27"/>
    <mergeCell ref="E28:F28"/>
  </mergeCells>
  <phoneticPr fontId="3"/>
  <conditionalFormatting sqref="A20:A34 H20:L34 C20:F34 A39:L288">
    <cfRule type="expression" dxfId="116" priority="49">
      <formula>MOD(ROW(),2)=1</formula>
    </cfRule>
  </conditionalFormatting>
  <conditionalFormatting sqref="B39:B288">
    <cfRule type="expression" dxfId="115" priority="23">
      <formula>AND($B39&lt;&gt;"",$B39&lt;&gt;種名リスト)</formula>
    </cfRule>
    <cfRule type="expression" dxfId="114" priority="38">
      <formula>OR(AND(COUNTA($A40:$L40)&gt;0,$B39=""),AND(COUNTA($D39:$L39)&gt;0,$B39=""))</formula>
    </cfRule>
  </conditionalFormatting>
  <conditionalFormatting sqref="B6">
    <cfRule type="expression" dxfId="113" priority="2">
      <formula>AND(COUNTA($B$8,$B$10:$B$12,$A$20,$A$39)&gt;0,$B$6="")</formula>
    </cfRule>
  </conditionalFormatting>
  <conditionalFormatting sqref="B8">
    <cfRule type="expression" dxfId="112" priority="3">
      <formula>AND(COUNTA($B$10:$B$12,$A$20,$A$39)&gt;0,$B$8="")</formula>
    </cfRule>
  </conditionalFormatting>
  <conditionalFormatting sqref="B10">
    <cfRule type="expression" dxfId="111" priority="4">
      <formula>AND(COUNTA($B$11:$B$12,$A$20,$A$39)&gt;0,$B$10="")</formula>
    </cfRule>
  </conditionalFormatting>
  <conditionalFormatting sqref="B11">
    <cfRule type="expression" dxfId="110" priority="5">
      <formula>AND(COUNTA($B$12,$A$20,$A$39)&gt;0,$B$11="")</formula>
    </cfRule>
  </conditionalFormatting>
  <conditionalFormatting sqref="B12">
    <cfRule type="expression" dxfId="109" priority="9">
      <formula>AND(COUNTA($A$20:$A$34,$A$39)&gt;0,$B$12="")</formula>
    </cfRule>
  </conditionalFormatting>
  <conditionalFormatting sqref="B15">
    <cfRule type="expression" dxfId="108" priority="10">
      <formula>AND(COUNTA($A$20:$A$34,$A$39)&gt;0,$B$15="")</formula>
    </cfRule>
  </conditionalFormatting>
  <conditionalFormatting sqref="A20:A33">
    <cfRule type="expression" dxfId="107" priority="12">
      <formula>AND(OR($A21&lt;&gt;"",$C20&lt;&gt;"",$E20&lt;&gt;""),$A20="")</formula>
    </cfRule>
  </conditionalFormatting>
  <conditionalFormatting sqref="D39:D288">
    <cfRule type="expression" dxfId="106" priority="45">
      <formula>OR(AND(COUNTA($A40:$L40)&gt;0,$D39=""),AND(COUNTA($F39:$L39)&gt;0,$D39=""))</formula>
    </cfRule>
  </conditionalFormatting>
  <conditionalFormatting sqref="F39:H288">
    <cfRule type="expression" dxfId="105" priority="48">
      <formula>AND(COUNTA($A40:$L40)&gt;0,COUNTA($F39:$H39)=0)</formula>
    </cfRule>
  </conditionalFormatting>
  <conditionalFormatting sqref="C20:C33">
    <cfRule type="expression" dxfId="104" priority="13">
      <formula>AND(OR($A21&lt;&gt;"",$E20&lt;&gt;"",AND($A20&lt;&gt;"",$A$39&lt;&gt;"")),$C20="")</formula>
    </cfRule>
  </conditionalFormatting>
  <conditionalFormatting sqref="E20:E33">
    <cfRule type="expression" dxfId="103" priority="14">
      <formula>AND(OR($A21&lt;&gt;"",AND($A20&lt;&gt;"",$A$39&lt;&gt;"")),$E20="")</formula>
    </cfRule>
  </conditionalFormatting>
  <conditionalFormatting sqref="K18">
    <cfRule type="expression" dxfId="102" priority="1">
      <formula>$C$18&lt;&gt;""</formula>
    </cfRule>
  </conditionalFormatting>
  <conditionalFormatting sqref="A20:A34 A39:A288">
    <cfRule type="expression" dxfId="101" priority="11">
      <formula>OR($A20="-",AND($A20&lt;&gt;区間名,$A20&lt;&gt;""))</formula>
    </cfRule>
  </conditionalFormatting>
  <conditionalFormatting sqref="G20:G34">
    <cfRule type="cellIs" dxfId="100" priority="16" operator="lessThan">
      <formula>0</formula>
    </cfRule>
  </conditionalFormatting>
  <conditionalFormatting sqref="C39:K288">
    <cfRule type="expression" dxfId="99" priority="20">
      <formula>AND($A39&lt;&gt;"",OR($B39="未調査",$B39="記録無し"))</formula>
    </cfRule>
  </conditionalFormatting>
  <conditionalFormatting sqref="A39:A288">
    <cfRule type="expression" dxfId="98" priority="21">
      <formula>OR(AND(COUNTA($A40:$L40)&gt;0,$A39=""),AND(COUNTA($B39,$D39,$F39:$H39)&gt;0,$A39=""))</formula>
    </cfRule>
  </conditionalFormatting>
  <dataValidations count="14">
    <dataValidation type="whole" imeMode="off" allowBlank="1" showErrorMessage="1" errorTitle="入力エラー" error="調査年を「半角数字」で入力してください" sqref="B10">
      <formula1>1000</formula1>
      <formula2>3000</formula2>
    </dataValidation>
    <dataValidation type="list" imeMode="off" showErrorMessage="1" errorTitle="入力エラー" error="調査月を「半角数字」で入力してください" sqref="B11">
      <formula1>"1,2,3,4,5,6,7,8,9,10,11,12"</formula1>
    </dataValidation>
    <dataValidation type="list" imeMode="off" showErrorMessage="1" errorTitle="入力エラー" error="調査日を「半角数字」で入力してください" sqref="B12">
      <formula1>"1,2,3,4,5,6,7,8,9,10,11,12,13,14,15,16,17,18,19,20,21,22,23,24,25,26,27,28,29,30,31"</formula1>
    </dataValidation>
    <dataValidation type="list" errorStyle="warning" imeMode="off" errorTitle="入力エラー" error="「半角数字」で入力して下さい" sqref="B14">
      <formula1>"1,2,3,4,5,6"</formula1>
    </dataValidation>
    <dataValidation type="whole" imeMode="off" allowBlank="1" showInputMessage="1" showErrorMessage="1" errorTitle="入力エラー" error="個体数を「半角数字」で入力して下さい。_x000a_書ききれないことは備考にどうぞ！" sqref="D39:D288">
      <formula1>0</formula1>
      <formula2>1000</formula2>
    </dataValidation>
    <dataValidation type="list" errorStyle="warning" imeMode="off" allowBlank="1" showInputMessage="1" showErrorMessage="1" errorTitle="入力エラー" error="特徴的な変化シートの「調査区間名リスト」に入力されていない区間名です_x000a__x000a_そのまま記入される場合は、「はい」を押してください" sqref="A20:A34 A39:A288">
      <formula1>区間名</formula1>
    </dataValidation>
    <dataValidation type="time" imeMode="off" allowBlank="1" showInputMessage="1" showErrorMessage="1" errorTitle="入力エラー" error="時刻（時：分）を半角で「14:26」のように入力して下さい。めんどくさくてごめんなさい！" sqref="C20:C34 E20:E34">
      <formula1>0</formula1>
      <formula2>0.999305555555556</formula2>
    </dataValidation>
    <dataValidation type="list" errorStyle="warning" allowBlank="1" showErrorMessage="1" errorTitle="入力エラー" error="「成鳥」、「幼鳥」のいずれかを記入して下さい。" sqref="I39:I288">
      <formula1>"成鳥, 幼鳥"</formula1>
    </dataValidation>
    <dataValidation type="list" errorStyle="warning" allowBlank="1" showErrorMessage="1" errorTitle="入力エラー" error="基本的には以下から選択して下さい_x000a_「餌運び」_x000a_「巣材運び」_x000a_「ほか繁殖行動」" sqref="J39:J288">
      <formula1>"餌運び,巣材運び,ほか繁殖行動"</formula1>
    </dataValidation>
    <dataValidation type="list" allowBlank="1" showErrorMessage="1" errorTitle="入力エラー" error="「時間外」の記録の場合だけ入力します。_x000a_「範囲外」の入力はこの欄ではなく区間名に入力して下さい。" sqref="K39:K288">
      <formula1>"時間外"</formula1>
    </dataValidation>
    <dataValidation type="whole" imeMode="off" operator="greaterThanOrEqual" allowBlank="1" showInputMessage="1" showErrorMessage="1" errorTitle="入力エラー" error="調査員の合計参加人数を半角数字で入力してください。" sqref="B8">
      <formula1>0</formula1>
    </dataValidation>
    <dataValidation type="list" errorStyle="warning" allowBlank="1" showInputMessage="1" showErrorMessage="1" errorTitle="入力エラー" error="同定に自信が無い種には「？」_x000a_同定不可能な種群には「sp.」を入力" sqref="C39:C288">
      <formula1>"?,sp."</formula1>
    </dataValidation>
    <dataValidation type="list" errorStyle="warning" allowBlank="1" showInputMessage="1" showErrorMessage="1" errorTitle="入力エラー" error="「＋」「-」「±」から選択して下さい" sqref="E39:E288">
      <formula1>"+,-,±"</formula1>
    </dataValidation>
    <dataValidation type="list" errorStyle="warning" imeMode="fullKatakana" allowBlank="1" showErrorMessage="1" errorTitle="種名エラー" error="標準的な種名の候補リストにない名前です。_x000a_そのまま入力しますか？" sqref="B39:B288">
      <formula1>種名リスト</formula1>
    </dataValidation>
  </dataValidations>
  <pageMargins left="0.75" right="0.75" top="1" bottom="1" header="0.51200000000000001" footer="0.51200000000000001"/>
  <pageSetup paperSize="9" scale="64" orientation="portrait" horizontalDpi="300" verticalDpi="300"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88"/>
  <sheetViews>
    <sheetView showGridLines="0" topLeftCell="A10" zoomScaleNormal="100" workbookViewId="0"/>
  </sheetViews>
  <sheetFormatPr defaultColWidth="9" defaultRowHeight="12.9"/>
  <cols>
    <col min="1" max="1" width="17" style="75" customWidth="1"/>
    <col min="2" max="2" width="21" style="41" customWidth="1"/>
    <col min="3" max="3" width="3.1015625" style="75" customWidth="1"/>
    <col min="4" max="4" width="8.68359375" style="41" customWidth="1"/>
    <col min="5" max="5" width="3.7890625" style="75" customWidth="1"/>
    <col min="6" max="8" width="9.5234375" style="41" customWidth="1"/>
    <col min="9" max="9" width="9" style="41"/>
    <col min="10" max="10" width="13.3125" style="41" customWidth="1"/>
    <col min="11" max="11" width="10.68359375" style="41" customWidth="1"/>
    <col min="12" max="12" width="25.41796875" style="76" customWidth="1"/>
    <col min="13" max="14" width="10.89453125" style="43" customWidth="1"/>
    <col min="15" max="15" width="3" style="194" hidden="1" customWidth="1"/>
    <col min="16" max="16" width="3.1015625" style="194" hidden="1" customWidth="1"/>
    <col min="17" max="17" width="9" style="44"/>
    <col min="18" max="16384" width="9" style="43"/>
  </cols>
  <sheetData>
    <row r="1" spans="1:17" ht="20.7">
      <c r="A1" s="40" t="s">
        <v>1935</v>
      </c>
      <c r="C1" s="41"/>
      <c r="E1" s="41"/>
      <c r="L1" s="42"/>
      <c r="O1" s="186"/>
      <c r="P1" s="186"/>
    </row>
    <row r="2" spans="1:17" ht="21.6" customHeight="1">
      <c r="A2" s="22" t="s">
        <v>1867</v>
      </c>
      <c r="C2" s="41"/>
      <c r="E2" s="41"/>
      <c r="J2" s="226" t="s">
        <v>1856</v>
      </c>
      <c r="K2" s="26"/>
      <c r="L2" s="45" t="s">
        <v>1866</v>
      </c>
      <c r="M2" s="45" t="s">
        <v>1857</v>
      </c>
      <c r="N2" s="45" t="s">
        <v>1858</v>
      </c>
      <c r="O2" s="186"/>
      <c r="P2" s="186"/>
    </row>
    <row r="3" spans="1:17" s="50" customFormat="1" ht="16.5" customHeight="1">
      <c r="A3" s="46" t="s">
        <v>318</v>
      </c>
      <c r="B3" s="77" t="str">
        <f>IF(特徴的な変化!B3&lt;&gt;"",特徴的な変化!B3,"")</f>
        <v/>
      </c>
      <c r="C3" s="47" t="str">
        <f>IF(特徴的な変化!$C$3="→サイト番号を入力してください","→先に「特徴的な変化」シートの入力をお願いします！","")</f>
        <v>→先に「特徴的な変化」シートの入力をお願いします！</v>
      </c>
      <c r="D3" s="48"/>
      <c r="E3" s="48"/>
      <c r="F3" s="48"/>
      <c r="G3" s="48"/>
      <c r="H3" s="48"/>
      <c r="I3" s="49"/>
      <c r="J3" s="226"/>
      <c r="K3" s="30" t="s">
        <v>1852</v>
      </c>
      <c r="L3" s="150" t="str">
        <f>IF(COUNTA(B6,B8,B10:B12)=0,"×未入力",IF(AND(B13&lt;&gt;"",COUNTA(B3,B6,B8,B10:B12,B14)=7),"○完了","△入力中"))</f>
        <v>×未入力</v>
      </c>
      <c r="M3" s="150" t="str">
        <f>IF(COUNTA(A20,C20:F20)=0,"×未入力",IF(O19&gt;0,"△入力中","○完了"))</f>
        <v>×未入力</v>
      </c>
      <c r="N3" s="150" t="str">
        <f>IF(COUNTA($A39:$L39)=0,"×未入力",IF(OR($P$38&gt;0,$A$35&lt;&gt;""),"△入力中","○完了"))</f>
        <v>×未入力</v>
      </c>
      <c r="O3" s="186"/>
      <c r="P3" s="186"/>
      <c r="Q3" s="44"/>
    </row>
    <row r="4" spans="1:17" s="50" customFormat="1" ht="16.5" customHeight="1">
      <c r="A4" s="46" t="s">
        <v>1152</v>
      </c>
      <c r="B4" s="78" t="str">
        <f>IF(特徴的な変化!B4&lt;&gt;"",特徴的な変化!B4,"")</f>
        <v/>
      </c>
      <c r="C4" s="51"/>
      <c r="D4" s="48"/>
      <c r="E4" s="48"/>
      <c r="F4" s="48"/>
      <c r="G4" s="48"/>
      <c r="J4" s="227"/>
      <c r="K4" s="227"/>
      <c r="L4" s="227"/>
      <c r="M4" s="227"/>
      <c r="N4" s="227"/>
      <c r="O4" s="186"/>
      <c r="P4" s="186"/>
      <c r="Q4" s="44"/>
    </row>
    <row r="5" spans="1:17" s="50" customFormat="1" ht="24" customHeight="1">
      <c r="A5" s="228" t="s">
        <v>1866</v>
      </c>
      <c r="B5" s="228"/>
      <c r="C5" s="52"/>
      <c r="D5" s="52"/>
      <c r="E5" s="52"/>
      <c r="F5" s="52"/>
      <c r="G5" s="52"/>
      <c r="O5" s="186"/>
      <c r="P5" s="186"/>
      <c r="Q5" s="44"/>
    </row>
    <row r="6" spans="1:17" s="50" customFormat="1" ht="12.3">
      <c r="A6" s="46" t="s">
        <v>1870</v>
      </c>
      <c r="B6" s="53"/>
      <c r="C6" s="52"/>
      <c r="D6" s="52"/>
      <c r="E6" s="52"/>
      <c r="F6" s="52"/>
      <c r="G6" s="52"/>
      <c r="H6" s="52"/>
      <c r="K6" s="49"/>
      <c r="L6" s="54"/>
      <c r="O6" s="186"/>
      <c r="P6" s="186"/>
      <c r="Q6" s="44"/>
    </row>
    <row r="7" spans="1:17" s="50" customFormat="1" ht="12.3">
      <c r="A7" s="55" t="s">
        <v>692</v>
      </c>
      <c r="B7" s="229"/>
      <c r="C7" s="230"/>
      <c r="D7" s="230"/>
      <c r="E7" s="230"/>
      <c r="F7" s="230"/>
      <c r="G7" s="230"/>
      <c r="H7" s="230"/>
      <c r="I7" s="230"/>
      <c r="J7" s="230"/>
      <c r="K7" s="231"/>
      <c r="L7" s="52"/>
      <c r="O7" s="186"/>
      <c r="P7" s="186"/>
      <c r="Q7" s="44"/>
    </row>
    <row r="8" spans="1:17" s="50" customFormat="1" ht="12.3">
      <c r="A8" s="46" t="s">
        <v>1871</v>
      </c>
      <c r="B8" s="56"/>
      <c r="C8" s="52"/>
      <c r="D8" s="52"/>
      <c r="E8" s="52"/>
      <c r="F8" s="52"/>
      <c r="G8" s="52"/>
      <c r="H8" s="52"/>
      <c r="I8" s="49"/>
      <c r="J8" s="49"/>
      <c r="K8" s="49"/>
      <c r="L8" s="54"/>
      <c r="O8" s="186"/>
      <c r="P8" s="186"/>
      <c r="Q8" s="44"/>
    </row>
    <row r="9" spans="1:17" s="50" customFormat="1" ht="6.75" customHeight="1">
      <c r="A9" s="57"/>
      <c r="B9" s="52"/>
      <c r="C9" s="52"/>
      <c r="D9" s="52"/>
      <c r="E9" s="52"/>
      <c r="F9" s="52"/>
      <c r="G9" s="52"/>
      <c r="O9" s="186"/>
      <c r="P9" s="186"/>
      <c r="Q9" s="44"/>
    </row>
    <row r="10" spans="1:17" s="50" customFormat="1" ht="14.25" customHeight="1">
      <c r="A10" s="46" t="s">
        <v>1872</v>
      </c>
      <c r="B10" s="58"/>
      <c r="C10" s="59"/>
      <c r="D10" s="49"/>
      <c r="E10" s="52"/>
      <c r="F10" s="52"/>
      <c r="O10" s="186"/>
      <c r="P10" s="186"/>
      <c r="Q10" s="44"/>
    </row>
    <row r="11" spans="1:17" s="50" customFormat="1" ht="14.25" customHeight="1">
      <c r="A11" s="46" t="s">
        <v>1873</v>
      </c>
      <c r="B11" s="58"/>
      <c r="C11" s="59"/>
      <c r="D11" s="52"/>
      <c r="E11" s="52"/>
      <c r="F11" s="52"/>
      <c r="O11" s="186"/>
      <c r="P11" s="186"/>
      <c r="Q11" s="44"/>
    </row>
    <row r="12" spans="1:17" s="50" customFormat="1" ht="12.3">
      <c r="A12" s="46" t="s">
        <v>1874</v>
      </c>
      <c r="B12" s="58"/>
      <c r="C12" s="60"/>
      <c r="D12" s="52"/>
      <c r="E12" s="52"/>
      <c r="F12" s="52"/>
      <c r="L12" s="61"/>
      <c r="M12" s="61"/>
      <c r="O12" s="186"/>
      <c r="P12" s="186"/>
      <c r="Q12" s="44"/>
    </row>
    <row r="13" spans="1:17" s="50" customFormat="1" ht="12.3">
      <c r="A13" s="46" t="s">
        <v>685</v>
      </c>
      <c r="B13" s="79" t="str">
        <f>IF(特徴的な変化!B6="","",特徴的な変化!B6)</f>
        <v/>
      </c>
      <c r="C13" s="47"/>
      <c r="D13" s="52"/>
      <c r="E13" s="52"/>
      <c r="F13" s="52"/>
      <c r="O13" s="186"/>
      <c r="P13" s="186"/>
      <c r="Q13" s="44"/>
    </row>
    <row r="14" spans="1:17" s="50" customFormat="1" ht="12.3">
      <c r="A14" s="46" t="s">
        <v>689</v>
      </c>
      <c r="B14" s="58">
        <v>2</v>
      </c>
      <c r="C14" s="60"/>
      <c r="D14" s="52"/>
      <c r="O14" s="186"/>
      <c r="P14" s="186"/>
      <c r="Q14" s="44"/>
    </row>
    <row r="15" spans="1:17" s="50" customFormat="1" ht="12.3">
      <c r="A15" s="46" t="s">
        <v>1151</v>
      </c>
      <c r="B15" s="62"/>
      <c r="C15" s="52"/>
      <c r="D15" s="52"/>
      <c r="O15" s="186"/>
      <c r="P15" s="186"/>
      <c r="Q15" s="44"/>
    </row>
    <row r="16" spans="1:17" s="50" customFormat="1" ht="7.5" customHeight="1">
      <c r="A16" s="52"/>
      <c r="B16" s="52"/>
      <c r="C16" s="52"/>
      <c r="D16" s="52"/>
      <c r="E16" s="52"/>
      <c r="F16" s="49"/>
      <c r="G16" s="49"/>
      <c r="H16" s="49"/>
      <c r="I16" s="49"/>
      <c r="J16" s="49"/>
      <c r="K16" s="49"/>
      <c r="L16" s="54"/>
      <c r="O16" s="186"/>
      <c r="P16" s="186"/>
      <c r="Q16" s="44"/>
    </row>
    <row r="17" spans="1:17" s="50" customFormat="1" ht="34.200000000000003" customHeight="1">
      <c r="A17" s="63" t="s">
        <v>934</v>
      </c>
      <c r="B17" s="232"/>
      <c r="C17" s="233"/>
      <c r="D17" s="233"/>
      <c r="E17" s="233"/>
      <c r="F17" s="233"/>
      <c r="G17" s="233"/>
      <c r="H17" s="233"/>
      <c r="I17" s="233"/>
      <c r="J17" s="233"/>
      <c r="K17" s="233"/>
      <c r="L17" s="234"/>
      <c r="O17" s="186"/>
      <c r="P17" s="186"/>
      <c r="Q17" s="44"/>
    </row>
    <row r="18" spans="1:17" s="50" customFormat="1" ht="24.6" customHeight="1">
      <c r="A18" s="225" t="s">
        <v>1857</v>
      </c>
      <c r="B18" s="225"/>
      <c r="C18" s="83" t="str">
        <f>IF(特徴的な変化!$L$6=0,"→先に「特徴的な変化」シートへ区間名をご入力ください　【こちらをクリック→","")</f>
        <v>→先に「特徴的な変化」シートへ区間名をご入力ください　【こちらをクリック→</v>
      </c>
      <c r="D18" s="64"/>
      <c r="E18" s="52"/>
      <c r="F18" s="49"/>
      <c r="G18" s="49"/>
      <c r="H18" s="49"/>
      <c r="I18" s="49"/>
      <c r="J18" s="49"/>
      <c r="K18" s="84" t="str">
        <f>IF(特徴的な変化!$L$6=0,HYPERLINK("#特徴的な変化!J6","区間名を入力"),"")</f>
        <v>区間名を入力</v>
      </c>
      <c r="M18" s="54"/>
      <c r="O18" s="187" t="s">
        <v>1892</v>
      </c>
      <c r="P18" s="186"/>
      <c r="Q18" s="44"/>
    </row>
    <row r="19" spans="1:17" s="50" customFormat="1" ht="12.3">
      <c r="A19" s="152" t="s">
        <v>1875</v>
      </c>
      <c r="B19" s="65" t="s">
        <v>1164</v>
      </c>
      <c r="C19" s="235" t="s">
        <v>1876</v>
      </c>
      <c r="D19" s="236"/>
      <c r="E19" s="235" t="s">
        <v>1877</v>
      </c>
      <c r="F19" s="236"/>
      <c r="G19" s="152" t="s">
        <v>1153</v>
      </c>
      <c r="H19" s="237" t="s">
        <v>935</v>
      </c>
      <c r="I19" s="237"/>
      <c r="J19" s="237"/>
      <c r="K19" s="237"/>
      <c r="L19" s="237"/>
      <c r="O19" s="188">
        <f>COUNTIF(O20:O34,"&lt;3")</f>
        <v>0</v>
      </c>
      <c r="P19" s="186"/>
      <c r="Q19" s="44"/>
    </row>
    <row r="20" spans="1:17" s="50" customFormat="1" ht="15" customHeight="1">
      <c r="A20" s="66"/>
      <c r="B20" s="80" t="str">
        <f>IFERROR(VLOOKUP($A20,特徴的な変化!$J$9:$K$23,2,FALSE),"")&amp;""</f>
        <v/>
      </c>
      <c r="C20" s="238"/>
      <c r="D20" s="239"/>
      <c r="E20" s="238"/>
      <c r="F20" s="239"/>
      <c r="G20" s="82" t="str">
        <f t="shared" ref="G20:G34" si="0">IF(AND(C20&lt;&gt;"",E20&lt;&gt;""),E20-C20,"")</f>
        <v/>
      </c>
      <c r="H20" s="240"/>
      <c r="I20" s="240"/>
      <c r="J20" s="240"/>
      <c r="K20" s="240"/>
      <c r="L20" s="240"/>
      <c r="O20" s="189" t="str">
        <f>IF(COUNTA(A20,C20:F20)=0,"",COUNTA(A20,C20:F20))</f>
        <v/>
      </c>
      <c r="P20" s="186"/>
      <c r="Q20" s="44"/>
    </row>
    <row r="21" spans="1:17" s="50" customFormat="1" ht="15" customHeight="1">
      <c r="A21" s="66"/>
      <c r="B21" s="80" t="str">
        <f>IFERROR(VLOOKUP($A21,特徴的な変化!$J$9:$K$23,2,FALSE),"")&amp;""</f>
        <v/>
      </c>
      <c r="C21" s="238"/>
      <c r="D21" s="239"/>
      <c r="E21" s="238"/>
      <c r="F21" s="239"/>
      <c r="G21" s="82" t="str">
        <f t="shared" si="0"/>
        <v/>
      </c>
      <c r="H21" s="240"/>
      <c r="I21" s="240"/>
      <c r="J21" s="240"/>
      <c r="K21" s="240"/>
      <c r="L21" s="240"/>
      <c r="O21" s="189" t="str">
        <f t="shared" ref="O21:O34" si="1">IF(COUNTA(A21,C21:F21)=0,"",COUNTA(A21,C21:F21))</f>
        <v/>
      </c>
      <c r="P21" s="186"/>
      <c r="Q21" s="44"/>
    </row>
    <row r="22" spans="1:17" s="50" customFormat="1" ht="15" customHeight="1">
      <c r="A22" s="66"/>
      <c r="B22" s="80" t="str">
        <f>IFERROR(VLOOKUP($A22,特徴的な変化!$J$9:$K$23,2,FALSE),"")&amp;""</f>
        <v/>
      </c>
      <c r="C22" s="238"/>
      <c r="D22" s="239"/>
      <c r="E22" s="238"/>
      <c r="F22" s="239"/>
      <c r="G22" s="82" t="str">
        <f t="shared" si="0"/>
        <v/>
      </c>
      <c r="H22" s="240"/>
      <c r="I22" s="240"/>
      <c r="J22" s="240"/>
      <c r="K22" s="240"/>
      <c r="L22" s="240"/>
      <c r="O22" s="189" t="str">
        <f t="shared" si="1"/>
        <v/>
      </c>
      <c r="P22" s="186"/>
      <c r="Q22" s="44"/>
    </row>
    <row r="23" spans="1:17" s="50" customFormat="1" ht="15" customHeight="1">
      <c r="A23" s="66"/>
      <c r="B23" s="80" t="str">
        <f>IFERROR(VLOOKUP($A23,特徴的な変化!$J$9:$K$23,2,FALSE),"")&amp;""</f>
        <v/>
      </c>
      <c r="C23" s="238"/>
      <c r="D23" s="239"/>
      <c r="E23" s="238"/>
      <c r="F23" s="239"/>
      <c r="G23" s="82" t="str">
        <f t="shared" si="0"/>
        <v/>
      </c>
      <c r="H23" s="240"/>
      <c r="I23" s="240"/>
      <c r="J23" s="240"/>
      <c r="K23" s="240"/>
      <c r="L23" s="240"/>
      <c r="O23" s="189" t="str">
        <f t="shared" si="1"/>
        <v/>
      </c>
      <c r="P23" s="186"/>
      <c r="Q23" s="44"/>
    </row>
    <row r="24" spans="1:17" s="50" customFormat="1" ht="15" customHeight="1">
      <c r="A24" s="66"/>
      <c r="B24" s="80" t="str">
        <f>IFERROR(VLOOKUP($A24,特徴的な変化!$J$9:$K$23,2,FALSE),"")&amp;""</f>
        <v/>
      </c>
      <c r="C24" s="238"/>
      <c r="D24" s="239"/>
      <c r="E24" s="238"/>
      <c r="F24" s="239"/>
      <c r="G24" s="82" t="str">
        <f t="shared" si="0"/>
        <v/>
      </c>
      <c r="H24" s="240"/>
      <c r="I24" s="240"/>
      <c r="J24" s="240"/>
      <c r="K24" s="240"/>
      <c r="L24" s="240"/>
      <c r="O24" s="189" t="str">
        <f t="shared" si="1"/>
        <v/>
      </c>
      <c r="P24" s="186"/>
      <c r="Q24" s="44"/>
    </row>
    <row r="25" spans="1:17" s="50" customFormat="1" ht="15" customHeight="1">
      <c r="A25" s="66"/>
      <c r="B25" s="80" t="str">
        <f>IFERROR(VLOOKUP($A25,特徴的な変化!$J$9:$K$23,2,FALSE),"")&amp;""</f>
        <v/>
      </c>
      <c r="C25" s="238"/>
      <c r="D25" s="239"/>
      <c r="E25" s="238"/>
      <c r="F25" s="239"/>
      <c r="G25" s="82" t="str">
        <f t="shared" si="0"/>
        <v/>
      </c>
      <c r="H25" s="240"/>
      <c r="I25" s="240"/>
      <c r="J25" s="240"/>
      <c r="K25" s="240"/>
      <c r="L25" s="240"/>
      <c r="O25" s="189" t="str">
        <f t="shared" si="1"/>
        <v/>
      </c>
      <c r="P25" s="186"/>
      <c r="Q25" s="44"/>
    </row>
    <row r="26" spans="1:17" s="50" customFormat="1" ht="15" customHeight="1">
      <c r="A26" s="66"/>
      <c r="B26" s="80" t="str">
        <f>IFERROR(VLOOKUP($A26,特徴的な変化!$J$9:$K$23,2,FALSE),"")&amp;""</f>
        <v/>
      </c>
      <c r="C26" s="238"/>
      <c r="D26" s="239"/>
      <c r="E26" s="238"/>
      <c r="F26" s="239"/>
      <c r="G26" s="82" t="str">
        <f t="shared" si="0"/>
        <v/>
      </c>
      <c r="H26" s="240"/>
      <c r="I26" s="240"/>
      <c r="J26" s="240"/>
      <c r="K26" s="240"/>
      <c r="L26" s="240"/>
      <c r="O26" s="189" t="str">
        <f t="shared" si="1"/>
        <v/>
      </c>
      <c r="P26" s="186"/>
      <c r="Q26" s="44"/>
    </row>
    <row r="27" spans="1:17" s="50" customFormat="1" ht="15" customHeight="1">
      <c r="A27" s="66"/>
      <c r="B27" s="80" t="str">
        <f>IFERROR(VLOOKUP($A27,特徴的な変化!$J$9:$K$23,2,FALSE),"")&amp;""</f>
        <v/>
      </c>
      <c r="C27" s="238"/>
      <c r="D27" s="239"/>
      <c r="E27" s="238"/>
      <c r="F27" s="239"/>
      <c r="G27" s="82" t="str">
        <f t="shared" si="0"/>
        <v/>
      </c>
      <c r="H27" s="240"/>
      <c r="I27" s="240"/>
      <c r="J27" s="240"/>
      <c r="K27" s="240"/>
      <c r="L27" s="240"/>
      <c r="O27" s="189" t="str">
        <f t="shared" si="1"/>
        <v/>
      </c>
      <c r="P27" s="186"/>
      <c r="Q27" s="44"/>
    </row>
    <row r="28" spans="1:17" s="50" customFormat="1" ht="15" customHeight="1">
      <c r="A28" s="66"/>
      <c r="B28" s="80" t="str">
        <f>IFERROR(VLOOKUP($A28,特徴的な変化!$J$9:$K$23,2,FALSE),"")&amp;""</f>
        <v/>
      </c>
      <c r="C28" s="238"/>
      <c r="D28" s="239"/>
      <c r="E28" s="238"/>
      <c r="F28" s="239"/>
      <c r="G28" s="82" t="str">
        <f t="shared" si="0"/>
        <v/>
      </c>
      <c r="H28" s="240"/>
      <c r="I28" s="240"/>
      <c r="J28" s="240"/>
      <c r="K28" s="240"/>
      <c r="L28" s="240"/>
      <c r="O28" s="189" t="str">
        <f t="shared" si="1"/>
        <v/>
      </c>
      <c r="P28" s="186"/>
      <c r="Q28" s="44"/>
    </row>
    <row r="29" spans="1:17" s="50" customFormat="1" ht="15" customHeight="1">
      <c r="A29" s="66"/>
      <c r="B29" s="80" t="str">
        <f>IFERROR(VLOOKUP($A29,特徴的な変化!$J$9:$K$23,2,FALSE),"")&amp;""</f>
        <v/>
      </c>
      <c r="C29" s="238"/>
      <c r="D29" s="239"/>
      <c r="E29" s="238"/>
      <c r="F29" s="239"/>
      <c r="G29" s="82" t="str">
        <f t="shared" si="0"/>
        <v/>
      </c>
      <c r="H29" s="240"/>
      <c r="I29" s="240"/>
      <c r="J29" s="240"/>
      <c r="K29" s="240"/>
      <c r="L29" s="240"/>
      <c r="O29" s="189" t="str">
        <f t="shared" si="1"/>
        <v/>
      </c>
      <c r="P29" s="186"/>
      <c r="Q29" s="44"/>
    </row>
    <row r="30" spans="1:17" s="50" customFormat="1" ht="15" customHeight="1">
      <c r="A30" s="66"/>
      <c r="B30" s="80" t="str">
        <f>IFERROR(VLOOKUP($A30,特徴的な変化!$J$9:$K$23,2,FALSE),"")&amp;""</f>
        <v/>
      </c>
      <c r="C30" s="238"/>
      <c r="D30" s="239"/>
      <c r="E30" s="238"/>
      <c r="F30" s="239"/>
      <c r="G30" s="82" t="str">
        <f t="shared" si="0"/>
        <v/>
      </c>
      <c r="H30" s="241"/>
      <c r="I30" s="242"/>
      <c r="J30" s="242"/>
      <c r="K30" s="242"/>
      <c r="L30" s="243"/>
      <c r="O30" s="189" t="str">
        <f t="shared" si="1"/>
        <v/>
      </c>
      <c r="P30" s="186"/>
      <c r="Q30" s="44"/>
    </row>
    <row r="31" spans="1:17" s="50" customFormat="1" ht="15" customHeight="1">
      <c r="A31" s="66"/>
      <c r="B31" s="80" t="str">
        <f>IFERROR(VLOOKUP($A31,特徴的な変化!$J$9:$K$23,2,FALSE),"")&amp;""</f>
        <v/>
      </c>
      <c r="C31" s="238"/>
      <c r="D31" s="239"/>
      <c r="E31" s="238"/>
      <c r="F31" s="239"/>
      <c r="G31" s="82" t="str">
        <f t="shared" si="0"/>
        <v/>
      </c>
      <c r="H31" s="241"/>
      <c r="I31" s="242"/>
      <c r="J31" s="242"/>
      <c r="K31" s="242"/>
      <c r="L31" s="243"/>
      <c r="O31" s="189" t="str">
        <f t="shared" si="1"/>
        <v/>
      </c>
      <c r="P31" s="186"/>
      <c r="Q31" s="44"/>
    </row>
    <row r="32" spans="1:17" s="50" customFormat="1" ht="15" customHeight="1">
      <c r="A32" s="66"/>
      <c r="B32" s="80" t="str">
        <f>IFERROR(VLOOKUP($A32,特徴的な変化!$J$9:$K$23,2,FALSE),"")&amp;""</f>
        <v/>
      </c>
      <c r="C32" s="238"/>
      <c r="D32" s="239"/>
      <c r="E32" s="238"/>
      <c r="F32" s="239"/>
      <c r="G32" s="82" t="str">
        <f t="shared" si="0"/>
        <v/>
      </c>
      <c r="H32" s="241"/>
      <c r="I32" s="242"/>
      <c r="J32" s="242"/>
      <c r="K32" s="242"/>
      <c r="L32" s="243"/>
      <c r="O32" s="189" t="str">
        <f t="shared" si="1"/>
        <v/>
      </c>
      <c r="P32" s="186"/>
      <c r="Q32" s="44"/>
    </row>
    <row r="33" spans="1:17" s="50" customFormat="1" ht="15" customHeight="1">
      <c r="A33" s="66"/>
      <c r="B33" s="80" t="str">
        <f>IFERROR(VLOOKUP($A33,特徴的な変化!$J$9:$K$23,2,FALSE),"")&amp;""</f>
        <v/>
      </c>
      <c r="C33" s="238"/>
      <c r="D33" s="239"/>
      <c r="E33" s="238"/>
      <c r="F33" s="239"/>
      <c r="G33" s="82" t="str">
        <f t="shared" si="0"/>
        <v/>
      </c>
      <c r="H33" s="241"/>
      <c r="I33" s="242"/>
      <c r="J33" s="242"/>
      <c r="K33" s="242"/>
      <c r="L33" s="243"/>
      <c r="O33" s="189" t="str">
        <f t="shared" si="1"/>
        <v/>
      </c>
      <c r="P33" s="186"/>
      <c r="Q33" s="44"/>
    </row>
    <row r="34" spans="1:17" s="50" customFormat="1" ht="15" customHeight="1">
      <c r="A34" s="66"/>
      <c r="B34" s="80" t="str">
        <f>IFERROR(VLOOKUP($A34,特徴的な変化!$J$9:$K$23,2,FALSE),"")&amp;""</f>
        <v/>
      </c>
      <c r="C34" s="238"/>
      <c r="D34" s="239"/>
      <c r="E34" s="238"/>
      <c r="F34" s="239"/>
      <c r="G34" s="82" t="str">
        <f t="shared" si="0"/>
        <v/>
      </c>
      <c r="H34" s="241"/>
      <c r="I34" s="242"/>
      <c r="J34" s="242"/>
      <c r="K34" s="242"/>
      <c r="L34" s="243"/>
      <c r="O34" s="189" t="str">
        <f t="shared" si="1"/>
        <v/>
      </c>
      <c r="P34" s="186"/>
      <c r="Q34" s="44"/>
    </row>
    <row r="35" spans="1:17" s="50" customFormat="1" ht="19.8" customHeight="1">
      <c r="A35" s="81" t="str">
        <f>IF(COUNTA($A39:$L39)=0,"",IF($O$38&lt;特徴的な変化!$L$6,"→区間名リストに入力したすべての区間について結果をご記入ください",""))</f>
        <v/>
      </c>
      <c r="B35" s="52"/>
      <c r="C35" s="52"/>
      <c r="D35" s="52"/>
      <c r="E35" s="52"/>
      <c r="F35" s="49"/>
      <c r="G35" s="49"/>
      <c r="H35" s="49"/>
      <c r="I35" s="49"/>
      <c r="J35" s="49"/>
      <c r="K35" s="49"/>
      <c r="L35" s="54"/>
      <c r="O35" s="186"/>
      <c r="P35" s="186"/>
      <c r="Q35" s="44"/>
    </row>
    <row r="36" spans="1:17" s="50" customFormat="1" ht="17.399999999999999" customHeight="1">
      <c r="A36" s="225" t="s">
        <v>1879</v>
      </c>
      <c r="B36" s="225"/>
      <c r="F36" s="248" t="s">
        <v>1155</v>
      </c>
      <c r="G36" s="248"/>
      <c r="H36" s="248"/>
      <c r="I36" s="248"/>
      <c r="J36" s="248"/>
      <c r="K36" s="248"/>
      <c r="M36" s="67"/>
      <c r="O36" s="186"/>
      <c r="P36" s="186"/>
      <c r="Q36" s="44"/>
    </row>
    <row r="37" spans="1:17" s="50" customFormat="1" ht="13.5" customHeight="1">
      <c r="A37" s="248" t="s">
        <v>1880</v>
      </c>
      <c r="B37" s="248" t="s">
        <v>1881</v>
      </c>
      <c r="C37" s="249" t="s">
        <v>936</v>
      </c>
      <c r="D37" s="248" t="s">
        <v>1882</v>
      </c>
      <c r="E37" s="248" t="s">
        <v>309</v>
      </c>
      <c r="F37" s="237" t="s">
        <v>1883</v>
      </c>
      <c r="G37" s="237"/>
      <c r="H37" s="237"/>
      <c r="I37" s="250" t="s">
        <v>1290</v>
      </c>
      <c r="J37" s="237" t="s">
        <v>1154</v>
      </c>
      <c r="K37" s="244" t="s">
        <v>976</v>
      </c>
      <c r="L37" s="246" t="s">
        <v>1150</v>
      </c>
      <c r="O37" s="190" t="s">
        <v>1894</v>
      </c>
      <c r="P37" s="191" t="s">
        <v>1892</v>
      </c>
      <c r="Q37" s="44"/>
    </row>
    <row r="38" spans="1:17" s="50" customFormat="1" ht="12.3">
      <c r="A38" s="248"/>
      <c r="B38" s="248"/>
      <c r="C38" s="248"/>
      <c r="D38" s="248"/>
      <c r="E38" s="248"/>
      <c r="F38" s="152" t="s">
        <v>686</v>
      </c>
      <c r="G38" s="152" t="s">
        <v>310</v>
      </c>
      <c r="H38" s="152" t="s">
        <v>687</v>
      </c>
      <c r="I38" s="237"/>
      <c r="J38" s="237"/>
      <c r="K38" s="245"/>
      <c r="L38" s="247"/>
      <c r="O38" s="192">
        <f>IF($A$39="",0,ROUND(SUMPRODUCT(1/COUNTIF($O$39:$O$288,$O$39:$O$288)),0)-1)</f>
        <v>0</v>
      </c>
      <c r="P38" s="193">
        <f>COUNTIF(P39:P288,"&gt;0")</f>
        <v>0</v>
      </c>
      <c r="Q38" s="44"/>
    </row>
    <row r="39" spans="1:17" s="50" customFormat="1" ht="21" customHeight="1">
      <c r="A39" s="66"/>
      <c r="B39" s="68"/>
      <c r="C39" s="69"/>
      <c r="D39" s="70"/>
      <c r="E39" s="69"/>
      <c r="F39" s="71"/>
      <c r="G39" s="71"/>
      <c r="H39" s="71"/>
      <c r="I39" s="72"/>
      <c r="J39" s="72"/>
      <c r="K39" s="72"/>
      <c r="L39" s="73"/>
      <c r="N39" s="74"/>
      <c r="O39" s="186" t="str">
        <f>IF(OR($A39="",$A39="範囲外",$A39="-"),"",$A39)</f>
        <v/>
      </c>
      <c r="P39" s="186" t="str">
        <f t="shared" ref="P39:P102" si="2">IF(COUNTA(A39:B39,D39,F39:H39)=0,"",IF(AND(A39&lt;&gt;"-",COUNTIF(区間名,A39)&gt;0,OR(AND(B39&lt;&gt;"",D39&gt;0,COUNTA(F39:H39)&gt;0),AND(OR(B39="未調査",B39="記録無し"),D39&lt;1,COUNTA(F39:H39)=0))),0,1))</f>
        <v/>
      </c>
      <c r="Q39" s="44"/>
    </row>
    <row r="40" spans="1:17" s="50" customFormat="1" ht="21" customHeight="1">
      <c r="A40" s="66"/>
      <c r="B40" s="68"/>
      <c r="C40" s="69"/>
      <c r="D40" s="70"/>
      <c r="E40" s="69"/>
      <c r="F40" s="71"/>
      <c r="G40" s="71"/>
      <c r="H40" s="71"/>
      <c r="I40" s="72"/>
      <c r="J40" s="72"/>
      <c r="K40" s="72"/>
      <c r="L40" s="73"/>
      <c r="N40" s="74"/>
      <c r="O40" s="186" t="str">
        <f t="shared" ref="O40:O103" si="3">IF(OR($A40="",$A40="範囲外",$A40="-"),"",$A40)</f>
        <v/>
      </c>
      <c r="P40" s="186" t="str">
        <f t="shared" si="2"/>
        <v/>
      </c>
      <c r="Q40" s="44"/>
    </row>
    <row r="41" spans="1:17" s="50" customFormat="1" ht="21" customHeight="1">
      <c r="A41" s="66"/>
      <c r="B41" s="68"/>
      <c r="C41" s="69"/>
      <c r="D41" s="70"/>
      <c r="E41" s="69"/>
      <c r="F41" s="71"/>
      <c r="G41" s="71"/>
      <c r="H41" s="71"/>
      <c r="I41" s="72"/>
      <c r="J41" s="72"/>
      <c r="K41" s="72"/>
      <c r="L41" s="73"/>
      <c r="N41" s="74"/>
      <c r="O41" s="186" t="str">
        <f t="shared" si="3"/>
        <v/>
      </c>
      <c r="P41" s="186" t="str">
        <f t="shared" si="2"/>
        <v/>
      </c>
      <c r="Q41" s="44"/>
    </row>
    <row r="42" spans="1:17" s="50" customFormat="1" ht="21" customHeight="1">
      <c r="A42" s="66"/>
      <c r="B42" s="68"/>
      <c r="C42" s="69"/>
      <c r="D42" s="70"/>
      <c r="E42" s="69"/>
      <c r="F42" s="71"/>
      <c r="G42" s="71"/>
      <c r="H42" s="71"/>
      <c r="I42" s="72"/>
      <c r="J42" s="72"/>
      <c r="K42" s="72"/>
      <c r="L42" s="73"/>
      <c r="N42" s="74"/>
      <c r="O42" s="186" t="str">
        <f t="shared" si="3"/>
        <v/>
      </c>
      <c r="P42" s="186" t="str">
        <f t="shared" si="2"/>
        <v/>
      </c>
      <c r="Q42" s="44"/>
    </row>
    <row r="43" spans="1:17" s="50" customFormat="1" ht="21" customHeight="1">
      <c r="A43" s="66"/>
      <c r="B43" s="68"/>
      <c r="C43" s="69"/>
      <c r="D43" s="70"/>
      <c r="E43" s="69"/>
      <c r="F43" s="71"/>
      <c r="G43" s="71"/>
      <c r="H43" s="71"/>
      <c r="I43" s="72"/>
      <c r="J43" s="72"/>
      <c r="K43" s="72"/>
      <c r="L43" s="73"/>
      <c r="N43" s="74"/>
      <c r="O43" s="186" t="str">
        <f t="shared" si="3"/>
        <v/>
      </c>
      <c r="P43" s="186" t="str">
        <f t="shared" si="2"/>
        <v/>
      </c>
      <c r="Q43" s="44"/>
    </row>
    <row r="44" spans="1:17" s="50" customFormat="1" ht="21" customHeight="1">
      <c r="A44" s="66"/>
      <c r="B44" s="68"/>
      <c r="C44" s="69"/>
      <c r="D44" s="70"/>
      <c r="E44" s="69"/>
      <c r="F44" s="71"/>
      <c r="G44" s="71"/>
      <c r="H44" s="71"/>
      <c r="I44" s="72"/>
      <c r="J44" s="72"/>
      <c r="K44" s="72"/>
      <c r="L44" s="73"/>
      <c r="N44" s="74"/>
      <c r="O44" s="186" t="str">
        <f t="shared" si="3"/>
        <v/>
      </c>
      <c r="P44" s="186" t="str">
        <f t="shared" si="2"/>
        <v/>
      </c>
      <c r="Q44" s="44"/>
    </row>
    <row r="45" spans="1:17" s="50" customFormat="1" ht="21" customHeight="1">
      <c r="A45" s="66"/>
      <c r="B45" s="68"/>
      <c r="C45" s="69"/>
      <c r="D45" s="70"/>
      <c r="E45" s="69"/>
      <c r="F45" s="71"/>
      <c r="G45" s="71"/>
      <c r="H45" s="71"/>
      <c r="I45" s="72"/>
      <c r="J45" s="72"/>
      <c r="K45" s="72"/>
      <c r="L45" s="73"/>
      <c r="O45" s="186" t="str">
        <f t="shared" si="3"/>
        <v/>
      </c>
      <c r="P45" s="186" t="str">
        <f t="shared" si="2"/>
        <v/>
      </c>
      <c r="Q45" s="44"/>
    </row>
    <row r="46" spans="1:17" s="50" customFormat="1" ht="21" customHeight="1">
      <c r="A46" s="66"/>
      <c r="B46" s="68"/>
      <c r="C46" s="69"/>
      <c r="D46" s="70"/>
      <c r="E46" s="69"/>
      <c r="F46" s="71"/>
      <c r="G46" s="71"/>
      <c r="H46" s="71"/>
      <c r="I46" s="72"/>
      <c r="J46" s="72"/>
      <c r="K46" s="72"/>
      <c r="L46" s="73"/>
      <c r="O46" s="186" t="str">
        <f t="shared" si="3"/>
        <v/>
      </c>
      <c r="P46" s="186" t="str">
        <f t="shared" si="2"/>
        <v/>
      </c>
      <c r="Q46" s="44"/>
    </row>
    <row r="47" spans="1:17" s="50" customFormat="1" ht="21" customHeight="1">
      <c r="A47" s="66"/>
      <c r="B47" s="68"/>
      <c r="C47" s="69"/>
      <c r="D47" s="70"/>
      <c r="E47" s="69"/>
      <c r="F47" s="71"/>
      <c r="G47" s="71"/>
      <c r="H47" s="71"/>
      <c r="I47" s="72"/>
      <c r="J47" s="72"/>
      <c r="K47" s="72"/>
      <c r="L47" s="73"/>
      <c r="O47" s="186" t="str">
        <f t="shared" si="3"/>
        <v/>
      </c>
      <c r="P47" s="186" t="str">
        <f t="shared" si="2"/>
        <v/>
      </c>
      <c r="Q47" s="44"/>
    </row>
    <row r="48" spans="1:17" s="50" customFormat="1" ht="21" customHeight="1">
      <c r="A48" s="66"/>
      <c r="B48" s="68"/>
      <c r="C48" s="69"/>
      <c r="D48" s="70"/>
      <c r="E48" s="69"/>
      <c r="F48" s="71"/>
      <c r="G48" s="71"/>
      <c r="H48" s="71"/>
      <c r="I48" s="72"/>
      <c r="J48" s="72"/>
      <c r="K48" s="72"/>
      <c r="L48" s="73"/>
      <c r="O48" s="186" t="str">
        <f t="shared" si="3"/>
        <v/>
      </c>
      <c r="P48" s="186" t="str">
        <f t="shared" si="2"/>
        <v/>
      </c>
      <c r="Q48" s="44"/>
    </row>
    <row r="49" spans="1:17" s="50" customFormat="1" ht="21" customHeight="1">
      <c r="A49" s="66"/>
      <c r="B49" s="68"/>
      <c r="C49" s="69"/>
      <c r="D49" s="70"/>
      <c r="E49" s="69"/>
      <c r="F49" s="71"/>
      <c r="G49" s="71"/>
      <c r="H49" s="71"/>
      <c r="I49" s="72"/>
      <c r="J49" s="72"/>
      <c r="K49" s="72"/>
      <c r="L49" s="73"/>
      <c r="O49" s="186" t="str">
        <f t="shared" si="3"/>
        <v/>
      </c>
      <c r="P49" s="186" t="str">
        <f t="shared" si="2"/>
        <v/>
      </c>
      <c r="Q49" s="44"/>
    </row>
    <row r="50" spans="1:17" s="50" customFormat="1" ht="21" customHeight="1">
      <c r="A50" s="66"/>
      <c r="B50" s="68"/>
      <c r="C50" s="69"/>
      <c r="D50" s="70"/>
      <c r="E50" s="69"/>
      <c r="F50" s="71"/>
      <c r="G50" s="71"/>
      <c r="H50" s="71"/>
      <c r="I50" s="72"/>
      <c r="J50" s="72"/>
      <c r="K50" s="72"/>
      <c r="L50" s="73"/>
      <c r="O50" s="186" t="str">
        <f t="shared" si="3"/>
        <v/>
      </c>
      <c r="P50" s="186" t="str">
        <f t="shared" si="2"/>
        <v/>
      </c>
      <c r="Q50" s="44"/>
    </row>
    <row r="51" spans="1:17" s="50" customFormat="1" ht="21" customHeight="1">
      <c r="A51" s="66"/>
      <c r="B51" s="68"/>
      <c r="C51" s="69"/>
      <c r="D51" s="70"/>
      <c r="E51" s="69"/>
      <c r="F51" s="71"/>
      <c r="G51" s="71"/>
      <c r="H51" s="71"/>
      <c r="I51" s="72"/>
      <c r="J51" s="72"/>
      <c r="K51" s="72"/>
      <c r="L51" s="73"/>
      <c r="O51" s="186" t="str">
        <f t="shared" si="3"/>
        <v/>
      </c>
      <c r="P51" s="186" t="str">
        <f t="shared" si="2"/>
        <v/>
      </c>
      <c r="Q51" s="44"/>
    </row>
    <row r="52" spans="1:17" s="50" customFormat="1" ht="21" customHeight="1">
      <c r="A52" s="66"/>
      <c r="B52" s="68"/>
      <c r="C52" s="69"/>
      <c r="D52" s="70"/>
      <c r="E52" s="69"/>
      <c r="F52" s="71"/>
      <c r="G52" s="71"/>
      <c r="H52" s="71"/>
      <c r="I52" s="72"/>
      <c r="J52" s="72"/>
      <c r="K52" s="72"/>
      <c r="L52" s="73"/>
      <c r="O52" s="186" t="str">
        <f t="shared" si="3"/>
        <v/>
      </c>
      <c r="P52" s="186" t="str">
        <f t="shared" si="2"/>
        <v/>
      </c>
      <c r="Q52" s="44"/>
    </row>
    <row r="53" spans="1:17" s="50" customFormat="1" ht="21" customHeight="1">
      <c r="A53" s="66"/>
      <c r="B53" s="68"/>
      <c r="C53" s="69"/>
      <c r="D53" s="70"/>
      <c r="E53" s="69"/>
      <c r="F53" s="71"/>
      <c r="G53" s="71"/>
      <c r="H53" s="71"/>
      <c r="I53" s="72"/>
      <c r="J53" s="72"/>
      <c r="K53" s="72"/>
      <c r="L53" s="73"/>
      <c r="O53" s="186" t="str">
        <f t="shared" si="3"/>
        <v/>
      </c>
      <c r="P53" s="186" t="str">
        <f t="shared" si="2"/>
        <v/>
      </c>
      <c r="Q53" s="44"/>
    </row>
    <row r="54" spans="1:17" s="50" customFormat="1" ht="21" customHeight="1">
      <c r="A54" s="66"/>
      <c r="B54" s="68"/>
      <c r="C54" s="69"/>
      <c r="D54" s="70"/>
      <c r="E54" s="69"/>
      <c r="F54" s="71"/>
      <c r="G54" s="71"/>
      <c r="H54" s="71"/>
      <c r="I54" s="72"/>
      <c r="J54" s="72"/>
      <c r="K54" s="72"/>
      <c r="L54" s="73"/>
      <c r="O54" s="186" t="str">
        <f t="shared" si="3"/>
        <v/>
      </c>
      <c r="P54" s="186" t="str">
        <f t="shared" si="2"/>
        <v/>
      </c>
      <c r="Q54" s="44"/>
    </row>
    <row r="55" spans="1:17" s="50" customFormat="1" ht="21" customHeight="1">
      <c r="A55" s="66"/>
      <c r="B55" s="68"/>
      <c r="C55" s="69"/>
      <c r="D55" s="70"/>
      <c r="E55" s="69"/>
      <c r="F55" s="71"/>
      <c r="G55" s="71"/>
      <c r="H55" s="71"/>
      <c r="I55" s="72"/>
      <c r="J55" s="72"/>
      <c r="K55" s="72"/>
      <c r="L55" s="73"/>
      <c r="O55" s="186" t="str">
        <f t="shared" si="3"/>
        <v/>
      </c>
      <c r="P55" s="186" t="str">
        <f t="shared" si="2"/>
        <v/>
      </c>
      <c r="Q55" s="44"/>
    </row>
    <row r="56" spans="1:17" s="50" customFormat="1" ht="21" customHeight="1">
      <c r="A56" s="66"/>
      <c r="B56" s="68"/>
      <c r="C56" s="69"/>
      <c r="D56" s="70"/>
      <c r="E56" s="69"/>
      <c r="F56" s="71"/>
      <c r="G56" s="71"/>
      <c r="H56" s="71"/>
      <c r="I56" s="72"/>
      <c r="J56" s="72"/>
      <c r="K56" s="72"/>
      <c r="L56" s="73"/>
      <c r="O56" s="186" t="str">
        <f t="shared" si="3"/>
        <v/>
      </c>
      <c r="P56" s="186" t="str">
        <f t="shared" si="2"/>
        <v/>
      </c>
      <c r="Q56" s="44"/>
    </row>
    <row r="57" spans="1:17" s="50" customFormat="1" ht="21" customHeight="1">
      <c r="A57" s="66"/>
      <c r="B57" s="68"/>
      <c r="C57" s="69"/>
      <c r="D57" s="70"/>
      <c r="E57" s="69"/>
      <c r="F57" s="71"/>
      <c r="G57" s="71"/>
      <c r="H57" s="71"/>
      <c r="I57" s="72"/>
      <c r="J57" s="72"/>
      <c r="K57" s="72"/>
      <c r="L57" s="73"/>
      <c r="O57" s="186" t="str">
        <f t="shared" si="3"/>
        <v/>
      </c>
      <c r="P57" s="186" t="str">
        <f t="shared" si="2"/>
        <v/>
      </c>
      <c r="Q57" s="44"/>
    </row>
    <row r="58" spans="1:17" s="50" customFormat="1" ht="21" customHeight="1">
      <c r="A58" s="66"/>
      <c r="B58" s="68"/>
      <c r="C58" s="69"/>
      <c r="D58" s="70"/>
      <c r="E58" s="69"/>
      <c r="F58" s="71"/>
      <c r="G58" s="71"/>
      <c r="H58" s="71"/>
      <c r="I58" s="72"/>
      <c r="J58" s="72"/>
      <c r="K58" s="72"/>
      <c r="L58" s="73"/>
      <c r="O58" s="186" t="str">
        <f t="shared" si="3"/>
        <v/>
      </c>
      <c r="P58" s="186" t="str">
        <f t="shared" si="2"/>
        <v/>
      </c>
      <c r="Q58" s="44"/>
    </row>
    <row r="59" spans="1:17" s="50" customFormat="1" ht="21" customHeight="1">
      <c r="A59" s="66"/>
      <c r="B59" s="68"/>
      <c r="C59" s="69"/>
      <c r="D59" s="70"/>
      <c r="E59" s="69"/>
      <c r="F59" s="71"/>
      <c r="G59" s="71"/>
      <c r="H59" s="71"/>
      <c r="I59" s="72"/>
      <c r="J59" s="72"/>
      <c r="K59" s="72"/>
      <c r="L59" s="73"/>
      <c r="O59" s="186" t="str">
        <f t="shared" si="3"/>
        <v/>
      </c>
      <c r="P59" s="186" t="str">
        <f t="shared" si="2"/>
        <v/>
      </c>
      <c r="Q59" s="44"/>
    </row>
    <row r="60" spans="1:17" s="50" customFormat="1" ht="21" customHeight="1">
      <c r="A60" s="66"/>
      <c r="B60" s="68"/>
      <c r="C60" s="69"/>
      <c r="D60" s="70"/>
      <c r="E60" s="69"/>
      <c r="F60" s="71"/>
      <c r="G60" s="71"/>
      <c r="H60" s="71"/>
      <c r="I60" s="72"/>
      <c r="J60" s="72"/>
      <c r="K60" s="72"/>
      <c r="L60" s="73"/>
      <c r="O60" s="186" t="str">
        <f t="shared" si="3"/>
        <v/>
      </c>
      <c r="P60" s="186" t="str">
        <f t="shared" si="2"/>
        <v/>
      </c>
      <c r="Q60" s="44"/>
    </row>
    <row r="61" spans="1:17" s="50" customFormat="1" ht="21" customHeight="1">
      <c r="A61" s="66"/>
      <c r="B61" s="68"/>
      <c r="C61" s="69"/>
      <c r="D61" s="70"/>
      <c r="E61" s="69"/>
      <c r="F61" s="71"/>
      <c r="G61" s="71"/>
      <c r="H61" s="71"/>
      <c r="I61" s="72"/>
      <c r="J61" s="72"/>
      <c r="K61" s="72"/>
      <c r="L61" s="73"/>
      <c r="O61" s="186" t="str">
        <f t="shared" si="3"/>
        <v/>
      </c>
      <c r="P61" s="186" t="str">
        <f t="shared" si="2"/>
        <v/>
      </c>
      <c r="Q61" s="44"/>
    </row>
    <row r="62" spans="1:17" s="50" customFormat="1" ht="21" customHeight="1">
      <c r="A62" s="66"/>
      <c r="B62" s="68"/>
      <c r="C62" s="69"/>
      <c r="D62" s="70"/>
      <c r="E62" s="69"/>
      <c r="F62" s="71"/>
      <c r="G62" s="71"/>
      <c r="H62" s="71"/>
      <c r="I62" s="72"/>
      <c r="J62" s="72"/>
      <c r="K62" s="72"/>
      <c r="L62" s="73"/>
      <c r="O62" s="186" t="str">
        <f t="shared" si="3"/>
        <v/>
      </c>
      <c r="P62" s="186" t="str">
        <f t="shared" si="2"/>
        <v/>
      </c>
      <c r="Q62" s="44"/>
    </row>
    <row r="63" spans="1:17" s="50" customFormat="1" ht="21" customHeight="1">
      <c r="A63" s="66"/>
      <c r="B63" s="68"/>
      <c r="C63" s="69"/>
      <c r="D63" s="70"/>
      <c r="E63" s="69"/>
      <c r="F63" s="71"/>
      <c r="G63" s="71"/>
      <c r="H63" s="71"/>
      <c r="I63" s="72"/>
      <c r="J63" s="72"/>
      <c r="K63" s="72"/>
      <c r="L63" s="73"/>
      <c r="O63" s="186" t="str">
        <f t="shared" si="3"/>
        <v/>
      </c>
      <c r="P63" s="186" t="str">
        <f t="shared" si="2"/>
        <v/>
      </c>
      <c r="Q63" s="44"/>
    </row>
    <row r="64" spans="1:17" s="50" customFormat="1" ht="21" customHeight="1">
      <c r="A64" s="66"/>
      <c r="B64" s="68"/>
      <c r="C64" s="69"/>
      <c r="D64" s="70"/>
      <c r="E64" s="69"/>
      <c r="F64" s="71"/>
      <c r="G64" s="71"/>
      <c r="H64" s="71"/>
      <c r="I64" s="72"/>
      <c r="J64" s="72"/>
      <c r="K64" s="72"/>
      <c r="L64" s="73"/>
      <c r="O64" s="186" t="str">
        <f t="shared" si="3"/>
        <v/>
      </c>
      <c r="P64" s="186" t="str">
        <f t="shared" si="2"/>
        <v/>
      </c>
      <c r="Q64" s="44"/>
    </row>
    <row r="65" spans="1:17" s="50" customFormat="1" ht="21" customHeight="1">
      <c r="A65" s="66"/>
      <c r="B65" s="68"/>
      <c r="C65" s="69"/>
      <c r="D65" s="70"/>
      <c r="E65" s="69"/>
      <c r="F65" s="71"/>
      <c r="G65" s="71"/>
      <c r="H65" s="71"/>
      <c r="I65" s="72"/>
      <c r="J65" s="72"/>
      <c r="K65" s="72"/>
      <c r="L65" s="73"/>
      <c r="O65" s="186" t="str">
        <f t="shared" si="3"/>
        <v/>
      </c>
      <c r="P65" s="186" t="str">
        <f t="shared" si="2"/>
        <v/>
      </c>
      <c r="Q65" s="44"/>
    </row>
    <row r="66" spans="1:17" s="50" customFormat="1" ht="21" customHeight="1">
      <c r="A66" s="66"/>
      <c r="B66" s="68"/>
      <c r="C66" s="69"/>
      <c r="D66" s="70"/>
      <c r="E66" s="69"/>
      <c r="F66" s="71"/>
      <c r="G66" s="71"/>
      <c r="H66" s="71"/>
      <c r="I66" s="72"/>
      <c r="J66" s="72"/>
      <c r="K66" s="72"/>
      <c r="L66" s="73"/>
      <c r="O66" s="186" t="str">
        <f t="shared" si="3"/>
        <v/>
      </c>
      <c r="P66" s="186" t="str">
        <f t="shared" si="2"/>
        <v/>
      </c>
      <c r="Q66" s="44"/>
    </row>
    <row r="67" spans="1:17" s="50" customFormat="1" ht="21" customHeight="1">
      <c r="A67" s="66"/>
      <c r="B67" s="68"/>
      <c r="C67" s="69"/>
      <c r="D67" s="70"/>
      <c r="E67" s="69"/>
      <c r="F67" s="71"/>
      <c r="G67" s="71"/>
      <c r="H67" s="71"/>
      <c r="I67" s="72"/>
      <c r="J67" s="72"/>
      <c r="K67" s="72"/>
      <c r="L67" s="73"/>
      <c r="O67" s="186" t="str">
        <f t="shared" si="3"/>
        <v/>
      </c>
      <c r="P67" s="186" t="str">
        <f t="shared" si="2"/>
        <v/>
      </c>
      <c r="Q67" s="44"/>
    </row>
    <row r="68" spans="1:17" s="50" customFormat="1" ht="21" customHeight="1">
      <c r="A68" s="66"/>
      <c r="B68" s="68"/>
      <c r="C68" s="69"/>
      <c r="D68" s="70"/>
      <c r="E68" s="69"/>
      <c r="F68" s="71"/>
      <c r="G68" s="71"/>
      <c r="H68" s="71"/>
      <c r="I68" s="72"/>
      <c r="J68" s="72"/>
      <c r="K68" s="72"/>
      <c r="L68" s="73"/>
      <c r="O68" s="186" t="str">
        <f t="shared" si="3"/>
        <v/>
      </c>
      <c r="P68" s="186" t="str">
        <f t="shared" si="2"/>
        <v/>
      </c>
      <c r="Q68" s="44"/>
    </row>
    <row r="69" spans="1:17" s="50" customFormat="1" ht="21" customHeight="1">
      <c r="A69" s="66"/>
      <c r="B69" s="68"/>
      <c r="C69" s="69"/>
      <c r="D69" s="70"/>
      <c r="E69" s="69"/>
      <c r="F69" s="71"/>
      <c r="G69" s="71"/>
      <c r="H69" s="71"/>
      <c r="I69" s="72"/>
      <c r="J69" s="72"/>
      <c r="K69" s="72"/>
      <c r="L69" s="73"/>
      <c r="O69" s="186" t="str">
        <f t="shared" si="3"/>
        <v/>
      </c>
      <c r="P69" s="186" t="str">
        <f t="shared" si="2"/>
        <v/>
      </c>
      <c r="Q69" s="44"/>
    </row>
    <row r="70" spans="1:17" s="50" customFormat="1" ht="21" customHeight="1">
      <c r="A70" s="66"/>
      <c r="B70" s="68"/>
      <c r="C70" s="69"/>
      <c r="D70" s="70"/>
      <c r="E70" s="69"/>
      <c r="F70" s="71"/>
      <c r="G70" s="71"/>
      <c r="H70" s="71"/>
      <c r="I70" s="72"/>
      <c r="J70" s="72"/>
      <c r="K70" s="72"/>
      <c r="L70" s="73"/>
      <c r="O70" s="186" t="str">
        <f t="shared" si="3"/>
        <v/>
      </c>
      <c r="P70" s="186" t="str">
        <f t="shared" si="2"/>
        <v/>
      </c>
      <c r="Q70" s="44"/>
    </row>
    <row r="71" spans="1:17" s="50" customFormat="1" ht="21" customHeight="1">
      <c r="A71" s="66"/>
      <c r="B71" s="68"/>
      <c r="C71" s="69"/>
      <c r="D71" s="70"/>
      <c r="E71" s="69"/>
      <c r="F71" s="71"/>
      <c r="G71" s="71"/>
      <c r="H71" s="71"/>
      <c r="I71" s="72"/>
      <c r="J71" s="72"/>
      <c r="K71" s="72"/>
      <c r="L71" s="73"/>
      <c r="O71" s="186" t="str">
        <f t="shared" si="3"/>
        <v/>
      </c>
      <c r="P71" s="186" t="str">
        <f t="shared" si="2"/>
        <v/>
      </c>
      <c r="Q71" s="44"/>
    </row>
    <row r="72" spans="1:17" s="50" customFormat="1" ht="21" customHeight="1">
      <c r="A72" s="66"/>
      <c r="B72" s="68"/>
      <c r="C72" s="69"/>
      <c r="D72" s="70"/>
      <c r="E72" s="69"/>
      <c r="F72" s="71"/>
      <c r="G72" s="71"/>
      <c r="H72" s="71"/>
      <c r="I72" s="72"/>
      <c r="J72" s="72"/>
      <c r="K72" s="72"/>
      <c r="L72" s="73"/>
      <c r="O72" s="186" t="str">
        <f t="shared" si="3"/>
        <v/>
      </c>
      <c r="P72" s="186" t="str">
        <f t="shared" si="2"/>
        <v/>
      </c>
      <c r="Q72" s="44"/>
    </row>
    <row r="73" spans="1:17" s="50" customFormat="1" ht="21" customHeight="1">
      <c r="A73" s="66"/>
      <c r="B73" s="68"/>
      <c r="C73" s="69"/>
      <c r="D73" s="70"/>
      <c r="E73" s="69"/>
      <c r="F73" s="71"/>
      <c r="G73" s="71"/>
      <c r="H73" s="71"/>
      <c r="I73" s="72"/>
      <c r="J73" s="72"/>
      <c r="K73" s="72"/>
      <c r="L73" s="73"/>
      <c r="O73" s="186" t="str">
        <f t="shared" si="3"/>
        <v/>
      </c>
      <c r="P73" s="186" t="str">
        <f t="shared" si="2"/>
        <v/>
      </c>
      <c r="Q73" s="44"/>
    </row>
    <row r="74" spans="1:17" s="50" customFormat="1" ht="21" customHeight="1">
      <c r="A74" s="66"/>
      <c r="B74" s="68"/>
      <c r="C74" s="69"/>
      <c r="D74" s="70"/>
      <c r="E74" s="69"/>
      <c r="F74" s="71"/>
      <c r="G74" s="71"/>
      <c r="H74" s="71"/>
      <c r="I74" s="72"/>
      <c r="J74" s="72"/>
      <c r="K74" s="72"/>
      <c r="L74" s="73"/>
      <c r="O74" s="186" t="str">
        <f t="shared" si="3"/>
        <v/>
      </c>
      <c r="P74" s="186" t="str">
        <f t="shared" si="2"/>
        <v/>
      </c>
      <c r="Q74" s="44"/>
    </row>
    <row r="75" spans="1:17" s="50" customFormat="1" ht="21" customHeight="1">
      <c r="A75" s="66"/>
      <c r="B75" s="68"/>
      <c r="C75" s="69"/>
      <c r="D75" s="70"/>
      <c r="E75" s="69"/>
      <c r="F75" s="71"/>
      <c r="G75" s="71"/>
      <c r="H75" s="71"/>
      <c r="I75" s="72"/>
      <c r="J75" s="72"/>
      <c r="K75" s="72"/>
      <c r="L75" s="73"/>
      <c r="O75" s="186" t="str">
        <f t="shared" si="3"/>
        <v/>
      </c>
      <c r="P75" s="186" t="str">
        <f t="shared" si="2"/>
        <v/>
      </c>
      <c r="Q75" s="44"/>
    </row>
    <row r="76" spans="1:17" s="50" customFormat="1" ht="21" customHeight="1">
      <c r="A76" s="66"/>
      <c r="B76" s="68"/>
      <c r="C76" s="69"/>
      <c r="D76" s="70"/>
      <c r="E76" s="69"/>
      <c r="F76" s="71"/>
      <c r="G76" s="71"/>
      <c r="H76" s="71"/>
      <c r="I76" s="72"/>
      <c r="J76" s="72"/>
      <c r="K76" s="72"/>
      <c r="L76" s="73"/>
      <c r="O76" s="186" t="str">
        <f t="shared" si="3"/>
        <v/>
      </c>
      <c r="P76" s="186" t="str">
        <f t="shared" si="2"/>
        <v/>
      </c>
      <c r="Q76" s="44"/>
    </row>
    <row r="77" spans="1:17" s="50" customFormat="1" ht="21" customHeight="1">
      <c r="A77" s="66"/>
      <c r="B77" s="68"/>
      <c r="C77" s="69"/>
      <c r="D77" s="70"/>
      <c r="E77" s="69"/>
      <c r="F77" s="71"/>
      <c r="G77" s="71"/>
      <c r="H77" s="71"/>
      <c r="I77" s="72"/>
      <c r="J77" s="72"/>
      <c r="K77" s="72"/>
      <c r="L77" s="73"/>
      <c r="O77" s="186" t="str">
        <f t="shared" si="3"/>
        <v/>
      </c>
      <c r="P77" s="186" t="str">
        <f t="shared" si="2"/>
        <v/>
      </c>
      <c r="Q77" s="44"/>
    </row>
    <row r="78" spans="1:17" s="50" customFormat="1" ht="21" customHeight="1">
      <c r="A78" s="66"/>
      <c r="B78" s="68"/>
      <c r="C78" s="69"/>
      <c r="D78" s="70"/>
      <c r="E78" s="69"/>
      <c r="F78" s="71"/>
      <c r="G78" s="71"/>
      <c r="H78" s="71"/>
      <c r="I78" s="72"/>
      <c r="J78" s="72"/>
      <c r="K78" s="72"/>
      <c r="L78" s="73"/>
      <c r="O78" s="186" t="str">
        <f t="shared" si="3"/>
        <v/>
      </c>
      <c r="P78" s="186" t="str">
        <f t="shared" si="2"/>
        <v/>
      </c>
      <c r="Q78" s="44"/>
    </row>
    <row r="79" spans="1:17" s="50" customFormat="1" ht="21" customHeight="1">
      <c r="A79" s="66"/>
      <c r="B79" s="68"/>
      <c r="C79" s="69"/>
      <c r="D79" s="70"/>
      <c r="E79" s="69"/>
      <c r="F79" s="71"/>
      <c r="G79" s="71"/>
      <c r="H79" s="71"/>
      <c r="I79" s="72"/>
      <c r="J79" s="72"/>
      <c r="K79" s="72"/>
      <c r="L79" s="73"/>
      <c r="O79" s="186" t="str">
        <f t="shared" si="3"/>
        <v/>
      </c>
      <c r="P79" s="186" t="str">
        <f t="shared" si="2"/>
        <v/>
      </c>
      <c r="Q79" s="44"/>
    </row>
    <row r="80" spans="1:17" s="50" customFormat="1" ht="21" customHeight="1">
      <c r="A80" s="66"/>
      <c r="B80" s="68"/>
      <c r="C80" s="69"/>
      <c r="D80" s="70"/>
      <c r="E80" s="69"/>
      <c r="F80" s="71"/>
      <c r="G80" s="71"/>
      <c r="H80" s="71"/>
      <c r="I80" s="72"/>
      <c r="J80" s="72"/>
      <c r="K80" s="72"/>
      <c r="L80" s="73"/>
      <c r="O80" s="186" t="str">
        <f t="shared" si="3"/>
        <v/>
      </c>
      <c r="P80" s="186" t="str">
        <f t="shared" si="2"/>
        <v/>
      </c>
      <c r="Q80" s="44"/>
    </row>
    <row r="81" spans="1:17" s="50" customFormat="1" ht="21" customHeight="1">
      <c r="A81" s="66"/>
      <c r="B81" s="68"/>
      <c r="C81" s="69"/>
      <c r="D81" s="70"/>
      <c r="E81" s="69"/>
      <c r="F81" s="71"/>
      <c r="G81" s="71"/>
      <c r="H81" s="71"/>
      <c r="I81" s="72"/>
      <c r="J81" s="72"/>
      <c r="K81" s="72"/>
      <c r="L81" s="73"/>
      <c r="O81" s="186" t="str">
        <f t="shared" si="3"/>
        <v/>
      </c>
      <c r="P81" s="186" t="str">
        <f t="shared" si="2"/>
        <v/>
      </c>
      <c r="Q81" s="44"/>
    </row>
    <row r="82" spans="1:17" s="50" customFormat="1" ht="21" customHeight="1">
      <c r="A82" s="66"/>
      <c r="B82" s="68"/>
      <c r="C82" s="69"/>
      <c r="D82" s="70"/>
      <c r="E82" s="69"/>
      <c r="F82" s="71"/>
      <c r="G82" s="71"/>
      <c r="H82" s="71"/>
      <c r="I82" s="72"/>
      <c r="J82" s="72"/>
      <c r="K82" s="72"/>
      <c r="L82" s="73"/>
      <c r="O82" s="186" t="str">
        <f t="shared" si="3"/>
        <v/>
      </c>
      <c r="P82" s="186" t="str">
        <f t="shared" si="2"/>
        <v/>
      </c>
      <c r="Q82" s="44"/>
    </row>
    <row r="83" spans="1:17" s="50" customFormat="1" ht="21" customHeight="1">
      <c r="A83" s="66"/>
      <c r="B83" s="68"/>
      <c r="C83" s="69"/>
      <c r="D83" s="70"/>
      <c r="E83" s="69"/>
      <c r="F83" s="71"/>
      <c r="G83" s="71"/>
      <c r="H83" s="71"/>
      <c r="I83" s="72"/>
      <c r="J83" s="72"/>
      <c r="K83" s="72"/>
      <c r="L83" s="73"/>
      <c r="O83" s="186" t="str">
        <f t="shared" si="3"/>
        <v/>
      </c>
      <c r="P83" s="186" t="str">
        <f t="shared" si="2"/>
        <v/>
      </c>
      <c r="Q83" s="44"/>
    </row>
    <row r="84" spans="1:17" s="50" customFormat="1" ht="21" customHeight="1">
      <c r="A84" s="66"/>
      <c r="B84" s="68"/>
      <c r="C84" s="69"/>
      <c r="D84" s="70"/>
      <c r="E84" s="69"/>
      <c r="F84" s="71"/>
      <c r="G84" s="71"/>
      <c r="H84" s="71"/>
      <c r="I84" s="72"/>
      <c r="J84" s="72"/>
      <c r="K84" s="72"/>
      <c r="L84" s="73"/>
      <c r="O84" s="186" t="str">
        <f t="shared" si="3"/>
        <v/>
      </c>
      <c r="P84" s="186" t="str">
        <f t="shared" si="2"/>
        <v/>
      </c>
      <c r="Q84" s="44"/>
    </row>
    <row r="85" spans="1:17" s="50" customFormat="1" ht="21" customHeight="1">
      <c r="A85" s="66"/>
      <c r="B85" s="68"/>
      <c r="C85" s="69"/>
      <c r="D85" s="70"/>
      <c r="E85" s="69"/>
      <c r="F85" s="71"/>
      <c r="G85" s="71"/>
      <c r="H85" s="71"/>
      <c r="I85" s="72"/>
      <c r="J85" s="72"/>
      <c r="K85" s="72"/>
      <c r="L85" s="73"/>
      <c r="O85" s="186" t="str">
        <f t="shared" si="3"/>
        <v/>
      </c>
      <c r="P85" s="186" t="str">
        <f t="shared" si="2"/>
        <v/>
      </c>
      <c r="Q85" s="44"/>
    </row>
    <row r="86" spans="1:17" s="50" customFormat="1" ht="21" customHeight="1">
      <c r="A86" s="66"/>
      <c r="B86" s="68"/>
      <c r="C86" s="69"/>
      <c r="D86" s="70"/>
      <c r="E86" s="69"/>
      <c r="F86" s="71"/>
      <c r="G86" s="71"/>
      <c r="H86" s="71"/>
      <c r="I86" s="72"/>
      <c r="J86" s="72"/>
      <c r="K86" s="72"/>
      <c r="L86" s="73"/>
      <c r="O86" s="186" t="str">
        <f t="shared" si="3"/>
        <v/>
      </c>
      <c r="P86" s="186" t="str">
        <f t="shared" si="2"/>
        <v/>
      </c>
      <c r="Q86" s="44"/>
    </row>
    <row r="87" spans="1:17" s="50" customFormat="1" ht="21" customHeight="1">
      <c r="A87" s="66"/>
      <c r="B87" s="68"/>
      <c r="C87" s="69"/>
      <c r="D87" s="70"/>
      <c r="E87" s="69"/>
      <c r="F87" s="71"/>
      <c r="G87" s="71"/>
      <c r="H87" s="71"/>
      <c r="I87" s="72"/>
      <c r="J87" s="72"/>
      <c r="K87" s="72"/>
      <c r="L87" s="73"/>
      <c r="O87" s="186" t="str">
        <f t="shared" si="3"/>
        <v/>
      </c>
      <c r="P87" s="186" t="str">
        <f t="shared" si="2"/>
        <v/>
      </c>
      <c r="Q87" s="44"/>
    </row>
    <row r="88" spans="1:17" s="50" customFormat="1" ht="21" customHeight="1">
      <c r="A88" s="66"/>
      <c r="B88" s="68"/>
      <c r="C88" s="69"/>
      <c r="D88" s="70"/>
      <c r="E88" s="69"/>
      <c r="F88" s="71"/>
      <c r="G88" s="71"/>
      <c r="H88" s="71"/>
      <c r="I88" s="72"/>
      <c r="J88" s="72"/>
      <c r="K88" s="72"/>
      <c r="L88" s="73"/>
      <c r="O88" s="186" t="str">
        <f t="shared" si="3"/>
        <v/>
      </c>
      <c r="P88" s="186" t="str">
        <f t="shared" si="2"/>
        <v/>
      </c>
      <c r="Q88" s="44"/>
    </row>
    <row r="89" spans="1:17" s="50" customFormat="1" ht="21" customHeight="1">
      <c r="A89" s="66"/>
      <c r="B89" s="68"/>
      <c r="C89" s="69"/>
      <c r="D89" s="70"/>
      <c r="E89" s="69"/>
      <c r="F89" s="71"/>
      <c r="G89" s="71"/>
      <c r="H89" s="71"/>
      <c r="I89" s="72"/>
      <c r="J89" s="72"/>
      <c r="K89" s="72"/>
      <c r="L89" s="73"/>
      <c r="O89" s="186" t="str">
        <f t="shared" si="3"/>
        <v/>
      </c>
      <c r="P89" s="186" t="str">
        <f t="shared" si="2"/>
        <v/>
      </c>
      <c r="Q89" s="44"/>
    </row>
    <row r="90" spans="1:17" s="50" customFormat="1" ht="21" customHeight="1">
      <c r="A90" s="66"/>
      <c r="B90" s="68"/>
      <c r="C90" s="69"/>
      <c r="D90" s="70"/>
      <c r="E90" s="69"/>
      <c r="F90" s="71"/>
      <c r="G90" s="71"/>
      <c r="H90" s="71"/>
      <c r="I90" s="72"/>
      <c r="J90" s="72"/>
      <c r="K90" s="72"/>
      <c r="L90" s="73"/>
      <c r="O90" s="186" t="str">
        <f t="shared" si="3"/>
        <v/>
      </c>
      <c r="P90" s="186" t="str">
        <f t="shared" si="2"/>
        <v/>
      </c>
      <c r="Q90" s="44"/>
    </row>
    <row r="91" spans="1:17" s="50" customFormat="1" ht="21" customHeight="1">
      <c r="A91" s="66"/>
      <c r="B91" s="68"/>
      <c r="C91" s="69"/>
      <c r="D91" s="70"/>
      <c r="E91" s="69"/>
      <c r="F91" s="71"/>
      <c r="G91" s="71"/>
      <c r="H91" s="71"/>
      <c r="I91" s="72"/>
      <c r="J91" s="72"/>
      <c r="K91" s="72"/>
      <c r="L91" s="73"/>
      <c r="O91" s="186" t="str">
        <f t="shared" si="3"/>
        <v/>
      </c>
      <c r="P91" s="186" t="str">
        <f t="shared" si="2"/>
        <v/>
      </c>
      <c r="Q91" s="44"/>
    </row>
    <row r="92" spans="1:17" s="50" customFormat="1" ht="21" customHeight="1">
      <c r="A92" s="66"/>
      <c r="B92" s="68"/>
      <c r="C92" s="69"/>
      <c r="D92" s="70"/>
      <c r="E92" s="69"/>
      <c r="F92" s="71"/>
      <c r="G92" s="71"/>
      <c r="H92" s="71"/>
      <c r="I92" s="72"/>
      <c r="J92" s="72"/>
      <c r="K92" s="72"/>
      <c r="L92" s="73"/>
      <c r="O92" s="186" t="str">
        <f t="shared" si="3"/>
        <v/>
      </c>
      <c r="P92" s="186" t="str">
        <f t="shared" si="2"/>
        <v/>
      </c>
      <c r="Q92" s="44"/>
    </row>
    <row r="93" spans="1:17" s="50" customFormat="1" ht="21" customHeight="1">
      <c r="A93" s="66"/>
      <c r="B93" s="68"/>
      <c r="C93" s="69"/>
      <c r="D93" s="70"/>
      <c r="E93" s="69"/>
      <c r="F93" s="71"/>
      <c r="G93" s="71"/>
      <c r="H93" s="71"/>
      <c r="I93" s="72"/>
      <c r="J93" s="72"/>
      <c r="K93" s="72"/>
      <c r="L93" s="73"/>
      <c r="O93" s="186" t="str">
        <f t="shared" si="3"/>
        <v/>
      </c>
      <c r="P93" s="186" t="str">
        <f t="shared" si="2"/>
        <v/>
      </c>
      <c r="Q93" s="44"/>
    </row>
    <row r="94" spans="1:17" s="50" customFormat="1" ht="21" customHeight="1">
      <c r="A94" s="66"/>
      <c r="B94" s="68"/>
      <c r="C94" s="69"/>
      <c r="D94" s="70"/>
      <c r="E94" s="69"/>
      <c r="F94" s="71"/>
      <c r="G94" s="71"/>
      <c r="H94" s="71"/>
      <c r="I94" s="72"/>
      <c r="J94" s="72"/>
      <c r="K94" s="72"/>
      <c r="L94" s="73"/>
      <c r="O94" s="186" t="str">
        <f t="shared" si="3"/>
        <v/>
      </c>
      <c r="P94" s="186" t="str">
        <f t="shared" si="2"/>
        <v/>
      </c>
      <c r="Q94" s="44"/>
    </row>
    <row r="95" spans="1:17" s="50" customFormat="1" ht="21" customHeight="1">
      <c r="A95" s="66"/>
      <c r="B95" s="68"/>
      <c r="C95" s="69"/>
      <c r="D95" s="70"/>
      <c r="E95" s="69"/>
      <c r="F95" s="71"/>
      <c r="G95" s="71"/>
      <c r="H95" s="71"/>
      <c r="I95" s="72"/>
      <c r="J95" s="72"/>
      <c r="K95" s="72"/>
      <c r="L95" s="73"/>
      <c r="O95" s="186" t="str">
        <f t="shared" si="3"/>
        <v/>
      </c>
      <c r="P95" s="186" t="str">
        <f t="shared" si="2"/>
        <v/>
      </c>
      <c r="Q95" s="44"/>
    </row>
    <row r="96" spans="1:17" s="50" customFormat="1" ht="21" customHeight="1">
      <c r="A96" s="66"/>
      <c r="B96" s="68"/>
      <c r="C96" s="69"/>
      <c r="D96" s="70"/>
      <c r="E96" s="69"/>
      <c r="F96" s="71"/>
      <c r="G96" s="71"/>
      <c r="H96" s="71"/>
      <c r="I96" s="72"/>
      <c r="J96" s="72"/>
      <c r="K96" s="72"/>
      <c r="L96" s="73"/>
      <c r="O96" s="186" t="str">
        <f t="shared" si="3"/>
        <v/>
      </c>
      <c r="P96" s="186" t="str">
        <f t="shared" si="2"/>
        <v/>
      </c>
      <c r="Q96" s="44"/>
    </row>
    <row r="97" spans="1:17" s="50" customFormat="1" ht="21" customHeight="1">
      <c r="A97" s="66"/>
      <c r="B97" s="68"/>
      <c r="C97" s="69"/>
      <c r="D97" s="70"/>
      <c r="E97" s="69"/>
      <c r="F97" s="71"/>
      <c r="G97" s="71"/>
      <c r="H97" s="71"/>
      <c r="I97" s="72"/>
      <c r="J97" s="72"/>
      <c r="K97" s="72"/>
      <c r="L97" s="73"/>
      <c r="O97" s="186" t="str">
        <f t="shared" si="3"/>
        <v/>
      </c>
      <c r="P97" s="186" t="str">
        <f t="shared" si="2"/>
        <v/>
      </c>
      <c r="Q97" s="44"/>
    </row>
    <row r="98" spans="1:17" s="50" customFormat="1" ht="21" customHeight="1">
      <c r="A98" s="66"/>
      <c r="B98" s="68"/>
      <c r="C98" s="69"/>
      <c r="D98" s="70"/>
      <c r="E98" s="69"/>
      <c r="F98" s="71"/>
      <c r="G98" s="71"/>
      <c r="H98" s="71"/>
      <c r="I98" s="72"/>
      <c r="J98" s="72"/>
      <c r="K98" s="72"/>
      <c r="L98" s="73"/>
      <c r="O98" s="186" t="str">
        <f t="shared" si="3"/>
        <v/>
      </c>
      <c r="P98" s="186" t="str">
        <f t="shared" si="2"/>
        <v/>
      </c>
      <c r="Q98" s="44"/>
    </row>
    <row r="99" spans="1:17" s="50" customFormat="1" ht="21" customHeight="1">
      <c r="A99" s="66"/>
      <c r="B99" s="68"/>
      <c r="C99" s="69"/>
      <c r="D99" s="70"/>
      <c r="E99" s="69"/>
      <c r="F99" s="71"/>
      <c r="G99" s="71"/>
      <c r="H99" s="71"/>
      <c r="I99" s="72"/>
      <c r="J99" s="72"/>
      <c r="K99" s="72"/>
      <c r="L99" s="73"/>
      <c r="O99" s="186" t="str">
        <f t="shared" si="3"/>
        <v/>
      </c>
      <c r="P99" s="186" t="str">
        <f t="shared" si="2"/>
        <v/>
      </c>
      <c r="Q99" s="44"/>
    </row>
    <row r="100" spans="1:17" s="50" customFormat="1" ht="21" customHeight="1">
      <c r="A100" s="66"/>
      <c r="B100" s="68"/>
      <c r="C100" s="69"/>
      <c r="D100" s="70"/>
      <c r="E100" s="69"/>
      <c r="F100" s="71"/>
      <c r="G100" s="71"/>
      <c r="H100" s="71"/>
      <c r="I100" s="72"/>
      <c r="J100" s="72"/>
      <c r="K100" s="72"/>
      <c r="L100" s="73"/>
      <c r="O100" s="186" t="str">
        <f t="shared" si="3"/>
        <v/>
      </c>
      <c r="P100" s="186" t="str">
        <f t="shared" si="2"/>
        <v/>
      </c>
      <c r="Q100" s="44"/>
    </row>
    <row r="101" spans="1:17" s="50" customFormat="1" ht="21" customHeight="1">
      <c r="A101" s="66"/>
      <c r="B101" s="68"/>
      <c r="C101" s="69"/>
      <c r="D101" s="70"/>
      <c r="E101" s="69"/>
      <c r="F101" s="71"/>
      <c r="G101" s="71"/>
      <c r="H101" s="71"/>
      <c r="I101" s="72"/>
      <c r="J101" s="72"/>
      <c r="K101" s="72"/>
      <c r="L101" s="73"/>
      <c r="O101" s="186" t="str">
        <f t="shared" si="3"/>
        <v/>
      </c>
      <c r="P101" s="186" t="str">
        <f t="shared" si="2"/>
        <v/>
      </c>
      <c r="Q101" s="44"/>
    </row>
    <row r="102" spans="1:17" s="50" customFormat="1" ht="21" customHeight="1">
      <c r="A102" s="66"/>
      <c r="B102" s="68"/>
      <c r="C102" s="69"/>
      <c r="D102" s="70"/>
      <c r="E102" s="69"/>
      <c r="F102" s="71"/>
      <c r="G102" s="71"/>
      <c r="H102" s="71"/>
      <c r="I102" s="72"/>
      <c r="J102" s="72"/>
      <c r="K102" s="72"/>
      <c r="L102" s="73"/>
      <c r="O102" s="186" t="str">
        <f t="shared" si="3"/>
        <v/>
      </c>
      <c r="P102" s="186" t="str">
        <f t="shared" si="2"/>
        <v/>
      </c>
      <c r="Q102" s="44"/>
    </row>
    <row r="103" spans="1:17" s="50" customFormat="1" ht="21" customHeight="1">
      <c r="A103" s="66"/>
      <c r="B103" s="68"/>
      <c r="C103" s="69"/>
      <c r="D103" s="70"/>
      <c r="E103" s="69"/>
      <c r="F103" s="71"/>
      <c r="G103" s="71"/>
      <c r="H103" s="71"/>
      <c r="I103" s="72"/>
      <c r="J103" s="72"/>
      <c r="K103" s="72"/>
      <c r="L103" s="73"/>
      <c r="O103" s="186" t="str">
        <f t="shared" si="3"/>
        <v/>
      </c>
      <c r="P103" s="186" t="str">
        <f t="shared" ref="P103:P166" si="4">IF(COUNTA(A103:B103,D103,F103:H103)=0,"",IF(AND(A103&lt;&gt;"-",COUNTIF(区間名,A103)&gt;0,OR(AND(B103&lt;&gt;"",D103&gt;0,COUNTA(F103:H103)&gt;0),AND(OR(B103="未調査",B103="記録無し"),D103&lt;1,COUNTA(F103:H103)=0))),0,1))</f>
        <v/>
      </c>
      <c r="Q103" s="44"/>
    </row>
    <row r="104" spans="1:17" s="50" customFormat="1" ht="21" customHeight="1">
      <c r="A104" s="66"/>
      <c r="B104" s="68"/>
      <c r="C104" s="69"/>
      <c r="D104" s="70"/>
      <c r="E104" s="69"/>
      <c r="F104" s="71"/>
      <c r="G104" s="71"/>
      <c r="H104" s="71"/>
      <c r="I104" s="72"/>
      <c r="J104" s="72"/>
      <c r="K104" s="72"/>
      <c r="L104" s="73"/>
      <c r="O104" s="186" t="str">
        <f t="shared" ref="O104:O167" si="5">IF(OR($A104="",$A104="範囲外",$A104="-"),"",$A104)</f>
        <v/>
      </c>
      <c r="P104" s="186" t="str">
        <f t="shared" si="4"/>
        <v/>
      </c>
      <c r="Q104" s="44"/>
    </row>
    <row r="105" spans="1:17" s="50" customFormat="1" ht="21" customHeight="1">
      <c r="A105" s="66"/>
      <c r="B105" s="68"/>
      <c r="C105" s="69"/>
      <c r="D105" s="70"/>
      <c r="E105" s="69"/>
      <c r="F105" s="71"/>
      <c r="G105" s="71"/>
      <c r="H105" s="71"/>
      <c r="I105" s="72"/>
      <c r="J105" s="72"/>
      <c r="K105" s="72"/>
      <c r="L105" s="73"/>
      <c r="O105" s="186" t="str">
        <f t="shared" si="5"/>
        <v/>
      </c>
      <c r="P105" s="186" t="str">
        <f t="shared" si="4"/>
        <v/>
      </c>
      <c r="Q105" s="44"/>
    </row>
    <row r="106" spans="1:17" s="50" customFormat="1" ht="21" customHeight="1">
      <c r="A106" s="66"/>
      <c r="B106" s="68"/>
      <c r="C106" s="69"/>
      <c r="D106" s="70"/>
      <c r="E106" s="69"/>
      <c r="F106" s="71"/>
      <c r="G106" s="71"/>
      <c r="H106" s="71"/>
      <c r="I106" s="72"/>
      <c r="J106" s="72"/>
      <c r="K106" s="72"/>
      <c r="L106" s="73"/>
      <c r="O106" s="186" t="str">
        <f t="shared" si="5"/>
        <v/>
      </c>
      <c r="P106" s="186" t="str">
        <f t="shared" si="4"/>
        <v/>
      </c>
      <c r="Q106" s="44"/>
    </row>
    <row r="107" spans="1:17" s="50" customFormat="1" ht="21" customHeight="1">
      <c r="A107" s="66"/>
      <c r="B107" s="68"/>
      <c r="C107" s="69"/>
      <c r="D107" s="70"/>
      <c r="E107" s="69"/>
      <c r="F107" s="71"/>
      <c r="G107" s="71"/>
      <c r="H107" s="71"/>
      <c r="I107" s="72"/>
      <c r="J107" s="72"/>
      <c r="K107" s="72"/>
      <c r="L107" s="73"/>
      <c r="O107" s="186" t="str">
        <f t="shared" si="5"/>
        <v/>
      </c>
      <c r="P107" s="186" t="str">
        <f t="shared" si="4"/>
        <v/>
      </c>
      <c r="Q107" s="44"/>
    </row>
    <row r="108" spans="1:17" s="50" customFormat="1" ht="21" customHeight="1">
      <c r="A108" s="66"/>
      <c r="B108" s="68"/>
      <c r="C108" s="69"/>
      <c r="D108" s="70"/>
      <c r="E108" s="69"/>
      <c r="F108" s="71"/>
      <c r="G108" s="71"/>
      <c r="H108" s="71"/>
      <c r="I108" s="72"/>
      <c r="J108" s="72"/>
      <c r="K108" s="72"/>
      <c r="L108" s="73"/>
      <c r="O108" s="186" t="str">
        <f t="shared" si="5"/>
        <v/>
      </c>
      <c r="P108" s="186" t="str">
        <f t="shared" si="4"/>
        <v/>
      </c>
      <c r="Q108" s="44"/>
    </row>
    <row r="109" spans="1:17" s="50" customFormat="1" ht="21" customHeight="1">
      <c r="A109" s="66"/>
      <c r="B109" s="68"/>
      <c r="C109" s="69"/>
      <c r="D109" s="70"/>
      <c r="E109" s="69"/>
      <c r="F109" s="71"/>
      <c r="G109" s="71"/>
      <c r="H109" s="71"/>
      <c r="I109" s="72"/>
      <c r="J109" s="72"/>
      <c r="K109" s="72"/>
      <c r="L109" s="73"/>
      <c r="O109" s="186" t="str">
        <f t="shared" si="5"/>
        <v/>
      </c>
      <c r="P109" s="186" t="str">
        <f t="shared" si="4"/>
        <v/>
      </c>
      <c r="Q109" s="44"/>
    </row>
    <row r="110" spans="1:17" s="50" customFormat="1" ht="21" customHeight="1">
      <c r="A110" s="66"/>
      <c r="B110" s="68"/>
      <c r="C110" s="69"/>
      <c r="D110" s="70"/>
      <c r="E110" s="69"/>
      <c r="F110" s="71"/>
      <c r="G110" s="71"/>
      <c r="H110" s="71"/>
      <c r="I110" s="72"/>
      <c r="J110" s="72"/>
      <c r="K110" s="72"/>
      <c r="L110" s="73"/>
      <c r="O110" s="186" t="str">
        <f t="shared" si="5"/>
        <v/>
      </c>
      <c r="P110" s="186" t="str">
        <f t="shared" si="4"/>
        <v/>
      </c>
      <c r="Q110" s="44"/>
    </row>
    <row r="111" spans="1:17" s="50" customFormat="1" ht="21" customHeight="1">
      <c r="A111" s="66"/>
      <c r="B111" s="68"/>
      <c r="C111" s="69"/>
      <c r="D111" s="70"/>
      <c r="E111" s="69"/>
      <c r="F111" s="71"/>
      <c r="G111" s="71"/>
      <c r="H111" s="71"/>
      <c r="I111" s="72"/>
      <c r="J111" s="72"/>
      <c r="K111" s="72"/>
      <c r="L111" s="73"/>
      <c r="O111" s="186" t="str">
        <f t="shared" si="5"/>
        <v/>
      </c>
      <c r="P111" s="186" t="str">
        <f t="shared" si="4"/>
        <v/>
      </c>
      <c r="Q111" s="44"/>
    </row>
    <row r="112" spans="1:17" s="50" customFormat="1" ht="21" customHeight="1">
      <c r="A112" s="66"/>
      <c r="B112" s="68"/>
      <c r="C112" s="69"/>
      <c r="D112" s="70"/>
      <c r="E112" s="69"/>
      <c r="F112" s="71"/>
      <c r="G112" s="71"/>
      <c r="H112" s="71"/>
      <c r="I112" s="72"/>
      <c r="J112" s="72"/>
      <c r="K112" s="72"/>
      <c r="L112" s="73"/>
      <c r="O112" s="186" t="str">
        <f t="shared" si="5"/>
        <v/>
      </c>
      <c r="P112" s="186" t="str">
        <f t="shared" si="4"/>
        <v/>
      </c>
      <c r="Q112" s="44"/>
    </row>
    <row r="113" spans="1:17" s="50" customFormat="1" ht="21" customHeight="1">
      <c r="A113" s="66"/>
      <c r="B113" s="68"/>
      <c r="C113" s="69"/>
      <c r="D113" s="70"/>
      <c r="E113" s="69"/>
      <c r="F113" s="71"/>
      <c r="G113" s="71"/>
      <c r="H113" s="71"/>
      <c r="I113" s="72"/>
      <c r="J113" s="72"/>
      <c r="K113" s="72"/>
      <c r="L113" s="73"/>
      <c r="O113" s="186" t="str">
        <f t="shared" si="5"/>
        <v/>
      </c>
      <c r="P113" s="186" t="str">
        <f t="shared" si="4"/>
        <v/>
      </c>
      <c r="Q113" s="44"/>
    </row>
    <row r="114" spans="1:17" s="50" customFormat="1" ht="21" customHeight="1">
      <c r="A114" s="66"/>
      <c r="B114" s="68"/>
      <c r="C114" s="69"/>
      <c r="D114" s="70"/>
      <c r="E114" s="69"/>
      <c r="F114" s="71"/>
      <c r="G114" s="71"/>
      <c r="H114" s="71"/>
      <c r="I114" s="72"/>
      <c r="J114" s="72"/>
      <c r="K114" s="72"/>
      <c r="L114" s="73"/>
      <c r="O114" s="186" t="str">
        <f t="shared" si="5"/>
        <v/>
      </c>
      <c r="P114" s="186" t="str">
        <f t="shared" si="4"/>
        <v/>
      </c>
      <c r="Q114" s="44"/>
    </row>
    <row r="115" spans="1:17" s="50" customFormat="1" ht="21" customHeight="1">
      <c r="A115" s="66"/>
      <c r="B115" s="68"/>
      <c r="C115" s="69"/>
      <c r="D115" s="70"/>
      <c r="E115" s="69"/>
      <c r="F115" s="71"/>
      <c r="G115" s="71"/>
      <c r="H115" s="71"/>
      <c r="I115" s="72"/>
      <c r="J115" s="72"/>
      <c r="K115" s="72"/>
      <c r="L115" s="73"/>
      <c r="O115" s="186" t="str">
        <f t="shared" si="5"/>
        <v/>
      </c>
      <c r="P115" s="186" t="str">
        <f t="shared" si="4"/>
        <v/>
      </c>
      <c r="Q115" s="44"/>
    </row>
    <row r="116" spans="1:17" s="50" customFormat="1" ht="21" customHeight="1">
      <c r="A116" s="66"/>
      <c r="B116" s="68"/>
      <c r="C116" s="69"/>
      <c r="D116" s="70"/>
      <c r="E116" s="69"/>
      <c r="F116" s="71"/>
      <c r="G116" s="71"/>
      <c r="H116" s="71"/>
      <c r="I116" s="72"/>
      <c r="J116" s="72"/>
      <c r="K116" s="72"/>
      <c r="L116" s="73"/>
      <c r="O116" s="186" t="str">
        <f t="shared" si="5"/>
        <v/>
      </c>
      <c r="P116" s="186" t="str">
        <f t="shared" si="4"/>
        <v/>
      </c>
      <c r="Q116" s="44"/>
    </row>
    <row r="117" spans="1:17" s="50" customFormat="1" ht="21" customHeight="1">
      <c r="A117" s="66"/>
      <c r="B117" s="68"/>
      <c r="C117" s="69"/>
      <c r="D117" s="70"/>
      <c r="E117" s="69"/>
      <c r="F117" s="71"/>
      <c r="G117" s="71"/>
      <c r="H117" s="71"/>
      <c r="I117" s="72"/>
      <c r="J117" s="72"/>
      <c r="K117" s="72"/>
      <c r="L117" s="73"/>
      <c r="O117" s="186" t="str">
        <f t="shared" si="5"/>
        <v/>
      </c>
      <c r="P117" s="186" t="str">
        <f t="shared" si="4"/>
        <v/>
      </c>
      <c r="Q117" s="44"/>
    </row>
    <row r="118" spans="1:17" s="50" customFormat="1" ht="21" customHeight="1">
      <c r="A118" s="66"/>
      <c r="B118" s="68"/>
      <c r="C118" s="69"/>
      <c r="D118" s="70"/>
      <c r="E118" s="69"/>
      <c r="F118" s="71"/>
      <c r="G118" s="71"/>
      <c r="H118" s="71"/>
      <c r="I118" s="72"/>
      <c r="J118" s="72"/>
      <c r="K118" s="72"/>
      <c r="L118" s="73"/>
      <c r="O118" s="186" t="str">
        <f t="shared" si="5"/>
        <v/>
      </c>
      <c r="P118" s="186" t="str">
        <f t="shared" si="4"/>
        <v/>
      </c>
      <c r="Q118" s="44"/>
    </row>
    <row r="119" spans="1:17" s="50" customFormat="1" ht="21" customHeight="1">
      <c r="A119" s="66"/>
      <c r="B119" s="68"/>
      <c r="C119" s="69"/>
      <c r="D119" s="70"/>
      <c r="E119" s="69"/>
      <c r="F119" s="71"/>
      <c r="G119" s="71"/>
      <c r="H119" s="71"/>
      <c r="I119" s="72"/>
      <c r="J119" s="72"/>
      <c r="K119" s="72"/>
      <c r="L119" s="73"/>
      <c r="O119" s="186" t="str">
        <f t="shared" si="5"/>
        <v/>
      </c>
      <c r="P119" s="186" t="str">
        <f t="shared" si="4"/>
        <v/>
      </c>
      <c r="Q119" s="44"/>
    </row>
    <row r="120" spans="1:17" s="50" customFormat="1" ht="21" customHeight="1">
      <c r="A120" s="66"/>
      <c r="B120" s="68"/>
      <c r="C120" s="69"/>
      <c r="D120" s="70"/>
      <c r="E120" s="69"/>
      <c r="F120" s="71"/>
      <c r="G120" s="71"/>
      <c r="H120" s="71"/>
      <c r="I120" s="72"/>
      <c r="J120" s="72"/>
      <c r="K120" s="72"/>
      <c r="L120" s="73"/>
      <c r="O120" s="186" t="str">
        <f t="shared" si="5"/>
        <v/>
      </c>
      <c r="P120" s="186" t="str">
        <f t="shared" si="4"/>
        <v/>
      </c>
      <c r="Q120" s="44"/>
    </row>
    <row r="121" spans="1:17" s="50" customFormat="1" ht="21" customHeight="1">
      <c r="A121" s="66"/>
      <c r="B121" s="68"/>
      <c r="C121" s="69"/>
      <c r="D121" s="70"/>
      <c r="E121" s="69"/>
      <c r="F121" s="71"/>
      <c r="G121" s="71"/>
      <c r="H121" s="71"/>
      <c r="I121" s="72"/>
      <c r="J121" s="72"/>
      <c r="K121" s="72"/>
      <c r="L121" s="73"/>
      <c r="O121" s="186" t="str">
        <f t="shared" si="5"/>
        <v/>
      </c>
      <c r="P121" s="186" t="str">
        <f t="shared" si="4"/>
        <v/>
      </c>
      <c r="Q121" s="44"/>
    </row>
    <row r="122" spans="1:17" s="50" customFormat="1" ht="21" customHeight="1">
      <c r="A122" s="66"/>
      <c r="B122" s="68"/>
      <c r="C122" s="69"/>
      <c r="D122" s="70"/>
      <c r="E122" s="69"/>
      <c r="F122" s="71"/>
      <c r="G122" s="71"/>
      <c r="H122" s="71"/>
      <c r="I122" s="72"/>
      <c r="J122" s="72"/>
      <c r="K122" s="72"/>
      <c r="L122" s="73"/>
      <c r="O122" s="186" t="str">
        <f t="shared" si="5"/>
        <v/>
      </c>
      <c r="P122" s="186" t="str">
        <f t="shared" si="4"/>
        <v/>
      </c>
      <c r="Q122" s="44"/>
    </row>
    <row r="123" spans="1:17" s="50" customFormat="1" ht="21" customHeight="1">
      <c r="A123" s="66"/>
      <c r="B123" s="68"/>
      <c r="C123" s="69"/>
      <c r="D123" s="70"/>
      <c r="E123" s="69"/>
      <c r="F123" s="71"/>
      <c r="G123" s="71"/>
      <c r="H123" s="71"/>
      <c r="I123" s="72"/>
      <c r="J123" s="72"/>
      <c r="K123" s="72"/>
      <c r="L123" s="73"/>
      <c r="O123" s="186" t="str">
        <f t="shared" si="5"/>
        <v/>
      </c>
      <c r="P123" s="186" t="str">
        <f t="shared" si="4"/>
        <v/>
      </c>
      <c r="Q123" s="44"/>
    </row>
    <row r="124" spans="1:17" s="50" customFormat="1" ht="21" customHeight="1">
      <c r="A124" s="66"/>
      <c r="B124" s="68"/>
      <c r="C124" s="69"/>
      <c r="D124" s="70"/>
      <c r="E124" s="69"/>
      <c r="F124" s="71"/>
      <c r="G124" s="71"/>
      <c r="H124" s="71"/>
      <c r="I124" s="72"/>
      <c r="J124" s="72"/>
      <c r="K124" s="72"/>
      <c r="L124" s="73"/>
      <c r="O124" s="186" t="str">
        <f t="shared" si="5"/>
        <v/>
      </c>
      <c r="P124" s="186" t="str">
        <f t="shared" si="4"/>
        <v/>
      </c>
      <c r="Q124" s="44"/>
    </row>
    <row r="125" spans="1:17" s="50" customFormat="1" ht="21" customHeight="1">
      <c r="A125" s="66"/>
      <c r="B125" s="68"/>
      <c r="C125" s="69"/>
      <c r="D125" s="70"/>
      <c r="E125" s="69"/>
      <c r="F125" s="71"/>
      <c r="G125" s="71"/>
      <c r="H125" s="71"/>
      <c r="I125" s="72"/>
      <c r="J125" s="72"/>
      <c r="K125" s="72"/>
      <c r="L125" s="73"/>
      <c r="O125" s="186" t="str">
        <f t="shared" si="5"/>
        <v/>
      </c>
      <c r="P125" s="186" t="str">
        <f t="shared" si="4"/>
        <v/>
      </c>
      <c r="Q125" s="44"/>
    </row>
    <row r="126" spans="1:17" s="50" customFormat="1" ht="21" customHeight="1">
      <c r="A126" s="66"/>
      <c r="B126" s="68"/>
      <c r="C126" s="69"/>
      <c r="D126" s="70"/>
      <c r="E126" s="69"/>
      <c r="F126" s="71"/>
      <c r="G126" s="71"/>
      <c r="H126" s="71"/>
      <c r="I126" s="72"/>
      <c r="J126" s="72"/>
      <c r="K126" s="72"/>
      <c r="L126" s="73"/>
      <c r="O126" s="186" t="str">
        <f t="shared" si="5"/>
        <v/>
      </c>
      <c r="P126" s="186" t="str">
        <f t="shared" si="4"/>
        <v/>
      </c>
      <c r="Q126" s="44"/>
    </row>
    <row r="127" spans="1:17" s="50" customFormat="1" ht="21" customHeight="1">
      <c r="A127" s="66"/>
      <c r="B127" s="68"/>
      <c r="C127" s="69"/>
      <c r="D127" s="70"/>
      <c r="E127" s="69"/>
      <c r="F127" s="71"/>
      <c r="G127" s="71"/>
      <c r="H127" s="71"/>
      <c r="I127" s="72"/>
      <c r="J127" s="72"/>
      <c r="K127" s="72"/>
      <c r="L127" s="73"/>
      <c r="O127" s="186" t="str">
        <f t="shared" si="5"/>
        <v/>
      </c>
      <c r="P127" s="186" t="str">
        <f t="shared" si="4"/>
        <v/>
      </c>
      <c r="Q127" s="44"/>
    </row>
    <row r="128" spans="1:17" s="50" customFormat="1" ht="21" customHeight="1">
      <c r="A128" s="66"/>
      <c r="B128" s="68"/>
      <c r="C128" s="69"/>
      <c r="D128" s="70"/>
      <c r="E128" s="69"/>
      <c r="F128" s="71"/>
      <c r="G128" s="71"/>
      <c r="H128" s="71"/>
      <c r="I128" s="72"/>
      <c r="J128" s="72"/>
      <c r="K128" s="72"/>
      <c r="L128" s="73"/>
      <c r="O128" s="186" t="str">
        <f t="shared" si="5"/>
        <v/>
      </c>
      <c r="P128" s="186" t="str">
        <f t="shared" si="4"/>
        <v/>
      </c>
      <c r="Q128" s="44"/>
    </row>
    <row r="129" spans="1:17" s="50" customFormat="1" ht="21" customHeight="1">
      <c r="A129" s="66"/>
      <c r="B129" s="68"/>
      <c r="C129" s="69"/>
      <c r="D129" s="70"/>
      <c r="E129" s="69"/>
      <c r="F129" s="71"/>
      <c r="G129" s="71"/>
      <c r="H129" s="71"/>
      <c r="I129" s="72"/>
      <c r="J129" s="72"/>
      <c r="K129" s="72"/>
      <c r="L129" s="73"/>
      <c r="O129" s="186" t="str">
        <f t="shared" si="5"/>
        <v/>
      </c>
      <c r="P129" s="186" t="str">
        <f t="shared" si="4"/>
        <v/>
      </c>
      <c r="Q129" s="44"/>
    </row>
    <row r="130" spans="1:17" s="50" customFormat="1" ht="21" customHeight="1">
      <c r="A130" s="66"/>
      <c r="B130" s="68"/>
      <c r="C130" s="69"/>
      <c r="D130" s="70"/>
      <c r="E130" s="69"/>
      <c r="F130" s="71"/>
      <c r="G130" s="71"/>
      <c r="H130" s="71"/>
      <c r="I130" s="72"/>
      <c r="J130" s="72"/>
      <c r="K130" s="72"/>
      <c r="L130" s="73"/>
      <c r="O130" s="186" t="str">
        <f t="shared" si="5"/>
        <v/>
      </c>
      <c r="P130" s="186" t="str">
        <f t="shared" si="4"/>
        <v/>
      </c>
      <c r="Q130" s="44"/>
    </row>
    <row r="131" spans="1:17" s="50" customFormat="1" ht="21" customHeight="1">
      <c r="A131" s="66"/>
      <c r="B131" s="68"/>
      <c r="C131" s="69"/>
      <c r="D131" s="70"/>
      <c r="E131" s="69"/>
      <c r="F131" s="71"/>
      <c r="G131" s="71"/>
      <c r="H131" s="71"/>
      <c r="I131" s="72"/>
      <c r="J131" s="72"/>
      <c r="K131" s="72"/>
      <c r="L131" s="73"/>
      <c r="O131" s="186" t="str">
        <f t="shared" si="5"/>
        <v/>
      </c>
      <c r="P131" s="186" t="str">
        <f t="shared" si="4"/>
        <v/>
      </c>
      <c r="Q131" s="44"/>
    </row>
    <row r="132" spans="1:17" s="50" customFormat="1" ht="21" customHeight="1">
      <c r="A132" s="66"/>
      <c r="B132" s="68"/>
      <c r="C132" s="69"/>
      <c r="D132" s="70"/>
      <c r="E132" s="69"/>
      <c r="F132" s="71"/>
      <c r="G132" s="71"/>
      <c r="H132" s="71"/>
      <c r="I132" s="72"/>
      <c r="J132" s="72"/>
      <c r="K132" s="72"/>
      <c r="L132" s="73"/>
      <c r="O132" s="186" t="str">
        <f t="shared" si="5"/>
        <v/>
      </c>
      <c r="P132" s="186" t="str">
        <f t="shared" si="4"/>
        <v/>
      </c>
      <c r="Q132" s="44"/>
    </row>
    <row r="133" spans="1:17" s="50" customFormat="1" ht="21" customHeight="1">
      <c r="A133" s="66"/>
      <c r="B133" s="68"/>
      <c r="C133" s="69"/>
      <c r="D133" s="70"/>
      <c r="E133" s="69"/>
      <c r="F133" s="71"/>
      <c r="G133" s="71"/>
      <c r="H133" s="71"/>
      <c r="I133" s="72"/>
      <c r="J133" s="72"/>
      <c r="K133" s="72"/>
      <c r="L133" s="73"/>
      <c r="O133" s="186" t="str">
        <f t="shared" si="5"/>
        <v/>
      </c>
      <c r="P133" s="186" t="str">
        <f t="shared" si="4"/>
        <v/>
      </c>
      <c r="Q133" s="44"/>
    </row>
    <row r="134" spans="1:17" s="50" customFormat="1" ht="21" customHeight="1">
      <c r="A134" s="66"/>
      <c r="B134" s="68"/>
      <c r="C134" s="69"/>
      <c r="D134" s="70"/>
      <c r="E134" s="69"/>
      <c r="F134" s="71"/>
      <c r="G134" s="71"/>
      <c r="H134" s="71"/>
      <c r="I134" s="72"/>
      <c r="J134" s="72"/>
      <c r="K134" s="72"/>
      <c r="L134" s="73"/>
      <c r="O134" s="186" t="str">
        <f t="shared" si="5"/>
        <v/>
      </c>
      <c r="P134" s="186" t="str">
        <f t="shared" si="4"/>
        <v/>
      </c>
      <c r="Q134" s="44"/>
    </row>
    <row r="135" spans="1:17" s="50" customFormat="1" ht="21" customHeight="1">
      <c r="A135" s="66"/>
      <c r="B135" s="68"/>
      <c r="C135" s="69"/>
      <c r="D135" s="70"/>
      <c r="E135" s="69"/>
      <c r="F135" s="71"/>
      <c r="G135" s="71"/>
      <c r="H135" s="71"/>
      <c r="I135" s="72"/>
      <c r="J135" s="72"/>
      <c r="K135" s="72"/>
      <c r="L135" s="73"/>
      <c r="O135" s="186" t="str">
        <f t="shared" si="5"/>
        <v/>
      </c>
      <c r="P135" s="186" t="str">
        <f t="shared" si="4"/>
        <v/>
      </c>
      <c r="Q135" s="44"/>
    </row>
    <row r="136" spans="1:17" s="50" customFormat="1" ht="21" customHeight="1">
      <c r="A136" s="66"/>
      <c r="B136" s="68"/>
      <c r="C136" s="69"/>
      <c r="D136" s="70"/>
      <c r="E136" s="69"/>
      <c r="F136" s="71"/>
      <c r="G136" s="71"/>
      <c r="H136" s="71"/>
      <c r="I136" s="72"/>
      <c r="J136" s="72"/>
      <c r="K136" s="72"/>
      <c r="L136" s="73"/>
      <c r="O136" s="186" t="str">
        <f t="shared" si="5"/>
        <v/>
      </c>
      <c r="P136" s="186" t="str">
        <f t="shared" si="4"/>
        <v/>
      </c>
      <c r="Q136" s="44"/>
    </row>
    <row r="137" spans="1:17" s="50" customFormat="1" ht="21" customHeight="1">
      <c r="A137" s="66"/>
      <c r="B137" s="68"/>
      <c r="C137" s="69"/>
      <c r="D137" s="70"/>
      <c r="E137" s="69"/>
      <c r="F137" s="71"/>
      <c r="G137" s="71"/>
      <c r="H137" s="71"/>
      <c r="I137" s="72"/>
      <c r="J137" s="72"/>
      <c r="K137" s="72"/>
      <c r="L137" s="73"/>
      <c r="O137" s="186" t="str">
        <f t="shared" si="5"/>
        <v/>
      </c>
      <c r="P137" s="186" t="str">
        <f t="shared" si="4"/>
        <v/>
      </c>
      <c r="Q137" s="44"/>
    </row>
    <row r="138" spans="1:17" s="50" customFormat="1" ht="21" customHeight="1">
      <c r="A138" s="66"/>
      <c r="B138" s="68"/>
      <c r="C138" s="69"/>
      <c r="D138" s="70"/>
      <c r="E138" s="69"/>
      <c r="F138" s="71"/>
      <c r="G138" s="71"/>
      <c r="H138" s="71"/>
      <c r="I138" s="72"/>
      <c r="J138" s="72"/>
      <c r="K138" s="72"/>
      <c r="L138" s="73"/>
      <c r="O138" s="186" t="str">
        <f t="shared" si="5"/>
        <v/>
      </c>
      <c r="P138" s="186" t="str">
        <f t="shared" si="4"/>
        <v/>
      </c>
      <c r="Q138" s="44"/>
    </row>
    <row r="139" spans="1:17" s="50" customFormat="1" ht="21" customHeight="1">
      <c r="A139" s="66"/>
      <c r="B139" s="68"/>
      <c r="C139" s="69"/>
      <c r="D139" s="70"/>
      <c r="E139" s="69"/>
      <c r="F139" s="71"/>
      <c r="G139" s="71"/>
      <c r="H139" s="71"/>
      <c r="I139" s="72"/>
      <c r="J139" s="72"/>
      <c r="K139" s="72"/>
      <c r="L139" s="73"/>
      <c r="O139" s="186" t="str">
        <f t="shared" si="5"/>
        <v/>
      </c>
      <c r="P139" s="186" t="str">
        <f t="shared" si="4"/>
        <v/>
      </c>
      <c r="Q139" s="44"/>
    </row>
    <row r="140" spans="1:17" s="50" customFormat="1" ht="21" customHeight="1">
      <c r="A140" s="66"/>
      <c r="B140" s="68"/>
      <c r="C140" s="69"/>
      <c r="D140" s="70"/>
      <c r="E140" s="69"/>
      <c r="F140" s="71"/>
      <c r="G140" s="71"/>
      <c r="H140" s="71"/>
      <c r="I140" s="72"/>
      <c r="J140" s="72"/>
      <c r="K140" s="72"/>
      <c r="L140" s="73"/>
      <c r="O140" s="186" t="str">
        <f t="shared" si="5"/>
        <v/>
      </c>
      <c r="P140" s="186" t="str">
        <f t="shared" si="4"/>
        <v/>
      </c>
      <c r="Q140" s="44"/>
    </row>
    <row r="141" spans="1:17" s="50" customFormat="1" ht="21" customHeight="1">
      <c r="A141" s="66"/>
      <c r="B141" s="68"/>
      <c r="C141" s="69"/>
      <c r="D141" s="70"/>
      <c r="E141" s="69"/>
      <c r="F141" s="71"/>
      <c r="G141" s="71"/>
      <c r="H141" s="71"/>
      <c r="I141" s="72"/>
      <c r="J141" s="72"/>
      <c r="K141" s="72"/>
      <c r="L141" s="73"/>
      <c r="O141" s="186" t="str">
        <f t="shared" si="5"/>
        <v/>
      </c>
      <c r="P141" s="186" t="str">
        <f t="shared" si="4"/>
        <v/>
      </c>
      <c r="Q141" s="44"/>
    </row>
    <row r="142" spans="1:17" s="50" customFormat="1" ht="21" customHeight="1">
      <c r="A142" s="66"/>
      <c r="B142" s="68"/>
      <c r="C142" s="69"/>
      <c r="D142" s="70"/>
      <c r="E142" s="69"/>
      <c r="F142" s="71"/>
      <c r="G142" s="71"/>
      <c r="H142" s="71"/>
      <c r="I142" s="72"/>
      <c r="J142" s="72"/>
      <c r="K142" s="72"/>
      <c r="L142" s="73"/>
      <c r="O142" s="186" t="str">
        <f t="shared" si="5"/>
        <v/>
      </c>
      <c r="P142" s="186" t="str">
        <f t="shared" si="4"/>
        <v/>
      </c>
      <c r="Q142" s="44"/>
    </row>
    <row r="143" spans="1:17" s="50" customFormat="1" ht="21" customHeight="1">
      <c r="A143" s="66"/>
      <c r="B143" s="68"/>
      <c r="C143" s="69"/>
      <c r="D143" s="70"/>
      <c r="E143" s="69"/>
      <c r="F143" s="71"/>
      <c r="G143" s="71"/>
      <c r="H143" s="71"/>
      <c r="I143" s="72"/>
      <c r="J143" s="72"/>
      <c r="K143" s="72"/>
      <c r="L143" s="73"/>
      <c r="O143" s="186" t="str">
        <f t="shared" si="5"/>
        <v/>
      </c>
      <c r="P143" s="186" t="str">
        <f t="shared" si="4"/>
        <v/>
      </c>
      <c r="Q143" s="44"/>
    </row>
    <row r="144" spans="1:17" s="50" customFormat="1" ht="21" customHeight="1">
      <c r="A144" s="66"/>
      <c r="B144" s="68"/>
      <c r="C144" s="69"/>
      <c r="D144" s="70"/>
      <c r="E144" s="69"/>
      <c r="F144" s="71"/>
      <c r="G144" s="71"/>
      <c r="H144" s="71"/>
      <c r="I144" s="72"/>
      <c r="J144" s="72"/>
      <c r="K144" s="72"/>
      <c r="L144" s="73"/>
      <c r="O144" s="186" t="str">
        <f t="shared" si="5"/>
        <v/>
      </c>
      <c r="P144" s="186" t="str">
        <f t="shared" si="4"/>
        <v/>
      </c>
      <c r="Q144" s="44"/>
    </row>
    <row r="145" spans="1:17" s="50" customFormat="1" ht="21" customHeight="1">
      <c r="A145" s="66"/>
      <c r="B145" s="68"/>
      <c r="C145" s="69"/>
      <c r="D145" s="70"/>
      <c r="E145" s="69"/>
      <c r="F145" s="71"/>
      <c r="G145" s="71"/>
      <c r="H145" s="71"/>
      <c r="I145" s="72"/>
      <c r="J145" s="72"/>
      <c r="K145" s="72"/>
      <c r="L145" s="73"/>
      <c r="O145" s="186" t="str">
        <f t="shared" si="5"/>
        <v/>
      </c>
      <c r="P145" s="186" t="str">
        <f t="shared" si="4"/>
        <v/>
      </c>
      <c r="Q145" s="44"/>
    </row>
    <row r="146" spans="1:17" s="50" customFormat="1" ht="21" customHeight="1">
      <c r="A146" s="66"/>
      <c r="B146" s="68"/>
      <c r="C146" s="69"/>
      <c r="D146" s="70"/>
      <c r="E146" s="69"/>
      <c r="F146" s="71"/>
      <c r="G146" s="71"/>
      <c r="H146" s="71"/>
      <c r="I146" s="72"/>
      <c r="J146" s="72"/>
      <c r="K146" s="72"/>
      <c r="L146" s="73"/>
      <c r="O146" s="186" t="str">
        <f t="shared" si="5"/>
        <v/>
      </c>
      <c r="P146" s="186" t="str">
        <f t="shared" si="4"/>
        <v/>
      </c>
      <c r="Q146" s="44"/>
    </row>
    <row r="147" spans="1:17" s="50" customFormat="1" ht="21" customHeight="1">
      <c r="A147" s="66"/>
      <c r="B147" s="68"/>
      <c r="C147" s="69"/>
      <c r="D147" s="70"/>
      <c r="E147" s="69"/>
      <c r="F147" s="71"/>
      <c r="G147" s="71"/>
      <c r="H147" s="71"/>
      <c r="I147" s="72"/>
      <c r="J147" s="72"/>
      <c r="K147" s="72"/>
      <c r="L147" s="73"/>
      <c r="O147" s="186" t="str">
        <f t="shared" si="5"/>
        <v/>
      </c>
      <c r="P147" s="186" t="str">
        <f t="shared" si="4"/>
        <v/>
      </c>
      <c r="Q147" s="44"/>
    </row>
    <row r="148" spans="1:17" s="50" customFormat="1" ht="21" customHeight="1">
      <c r="A148" s="66"/>
      <c r="B148" s="68"/>
      <c r="C148" s="69"/>
      <c r="D148" s="70"/>
      <c r="E148" s="69"/>
      <c r="F148" s="71"/>
      <c r="G148" s="71"/>
      <c r="H148" s="71"/>
      <c r="I148" s="72"/>
      <c r="J148" s="72"/>
      <c r="K148" s="72"/>
      <c r="L148" s="73"/>
      <c r="O148" s="186" t="str">
        <f t="shared" si="5"/>
        <v/>
      </c>
      <c r="P148" s="186" t="str">
        <f t="shared" si="4"/>
        <v/>
      </c>
      <c r="Q148" s="44"/>
    </row>
    <row r="149" spans="1:17" s="50" customFormat="1" ht="21" customHeight="1">
      <c r="A149" s="66"/>
      <c r="B149" s="68"/>
      <c r="C149" s="69"/>
      <c r="D149" s="70"/>
      <c r="E149" s="69"/>
      <c r="F149" s="71"/>
      <c r="G149" s="71"/>
      <c r="H149" s="71"/>
      <c r="I149" s="72"/>
      <c r="J149" s="72"/>
      <c r="K149" s="72"/>
      <c r="L149" s="73"/>
      <c r="O149" s="186" t="str">
        <f t="shared" si="5"/>
        <v/>
      </c>
      <c r="P149" s="186" t="str">
        <f t="shared" si="4"/>
        <v/>
      </c>
      <c r="Q149" s="44"/>
    </row>
    <row r="150" spans="1:17" s="50" customFormat="1" ht="21" customHeight="1">
      <c r="A150" s="66"/>
      <c r="B150" s="68"/>
      <c r="C150" s="69"/>
      <c r="D150" s="70"/>
      <c r="E150" s="69"/>
      <c r="F150" s="71"/>
      <c r="G150" s="71"/>
      <c r="H150" s="71"/>
      <c r="I150" s="72"/>
      <c r="J150" s="72"/>
      <c r="K150" s="72"/>
      <c r="L150" s="73"/>
      <c r="O150" s="186" t="str">
        <f t="shared" si="5"/>
        <v/>
      </c>
      <c r="P150" s="186" t="str">
        <f t="shared" si="4"/>
        <v/>
      </c>
      <c r="Q150" s="44"/>
    </row>
    <row r="151" spans="1:17" s="50" customFormat="1" ht="21" customHeight="1">
      <c r="A151" s="66"/>
      <c r="B151" s="68"/>
      <c r="C151" s="69"/>
      <c r="D151" s="70"/>
      <c r="E151" s="69"/>
      <c r="F151" s="71"/>
      <c r="G151" s="71"/>
      <c r="H151" s="71"/>
      <c r="I151" s="72"/>
      <c r="J151" s="72"/>
      <c r="K151" s="72"/>
      <c r="L151" s="73"/>
      <c r="O151" s="186" t="str">
        <f t="shared" si="5"/>
        <v/>
      </c>
      <c r="P151" s="186" t="str">
        <f t="shared" si="4"/>
        <v/>
      </c>
      <c r="Q151" s="44"/>
    </row>
    <row r="152" spans="1:17" s="50" customFormat="1" ht="21" customHeight="1">
      <c r="A152" s="66"/>
      <c r="B152" s="68"/>
      <c r="C152" s="69"/>
      <c r="D152" s="70"/>
      <c r="E152" s="69"/>
      <c r="F152" s="71"/>
      <c r="G152" s="71"/>
      <c r="H152" s="71"/>
      <c r="I152" s="72"/>
      <c r="J152" s="72"/>
      <c r="K152" s="72"/>
      <c r="L152" s="73"/>
      <c r="O152" s="186" t="str">
        <f t="shared" si="5"/>
        <v/>
      </c>
      <c r="P152" s="186" t="str">
        <f t="shared" si="4"/>
        <v/>
      </c>
      <c r="Q152" s="44"/>
    </row>
    <row r="153" spans="1:17" s="50" customFormat="1" ht="21" customHeight="1">
      <c r="A153" s="66"/>
      <c r="B153" s="68"/>
      <c r="C153" s="69"/>
      <c r="D153" s="70"/>
      <c r="E153" s="69"/>
      <c r="F153" s="71"/>
      <c r="G153" s="71"/>
      <c r="H153" s="71"/>
      <c r="I153" s="72"/>
      <c r="J153" s="72"/>
      <c r="K153" s="72"/>
      <c r="L153" s="73"/>
      <c r="O153" s="186" t="str">
        <f t="shared" si="5"/>
        <v/>
      </c>
      <c r="P153" s="186" t="str">
        <f t="shared" si="4"/>
        <v/>
      </c>
      <c r="Q153" s="44"/>
    </row>
    <row r="154" spans="1:17" s="50" customFormat="1" ht="21" customHeight="1">
      <c r="A154" s="66"/>
      <c r="B154" s="68"/>
      <c r="C154" s="69"/>
      <c r="D154" s="70"/>
      <c r="E154" s="69"/>
      <c r="F154" s="71"/>
      <c r="G154" s="71"/>
      <c r="H154" s="71"/>
      <c r="I154" s="72"/>
      <c r="J154" s="72"/>
      <c r="K154" s="72"/>
      <c r="L154" s="73"/>
      <c r="O154" s="186" t="str">
        <f t="shared" si="5"/>
        <v/>
      </c>
      <c r="P154" s="186" t="str">
        <f t="shared" si="4"/>
        <v/>
      </c>
      <c r="Q154" s="44"/>
    </row>
    <row r="155" spans="1:17" s="50" customFormat="1" ht="21" customHeight="1">
      <c r="A155" s="66"/>
      <c r="B155" s="68"/>
      <c r="C155" s="69"/>
      <c r="D155" s="70"/>
      <c r="E155" s="69"/>
      <c r="F155" s="71"/>
      <c r="G155" s="71"/>
      <c r="H155" s="71"/>
      <c r="I155" s="72"/>
      <c r="J155" s="72"/>
      <c r="K155" s="72"/>
      <c r="L155" s="73"/>
      <c r="O155" s="186" t="str">
        <f t="shared" si="5"/>
        <v/>
      </c>
      <c r="P155" s="186" t="str">
        <f t="shared" si="4"/>
        <v/>
      </c>
      <c r="Q155" s="44"/>
    </row>
    <row r="156" spans="1:17" s="50" customFormat="1" ht="21" customHeight="1">
      <c r="A156" s="66"/>
      <c r="B156" s="68"/>
      <c r="C156" s="69"/>
      <c r="D156" s="70"/>
      <c r="E156" s="69"/>
      <c r="F156" s="71"/>
      <c r="G156" s="71"/>
      <c r="H156" s="71"/>
      <c r="I156" s="72"/>
      <c r="J156" s="72"/>
      <c r="K156" s="72"/>
      <c r="L156" s="73"/>
      <c r="O156" s="186" t="str">
        <f t="shared" si="5"/>
        <v/>
      </c>
      <c r="P156" s="186" t="str">
        <f t="shared" si="4"/>
        <v/>
      </c>
      <c r="Q156" s="44"/>
    </row>
    <row r="157" spans="1:17" s="50" customFormat="1" ht="21" customHeight="1">
      <c r="A157" s="66"/>
      <c r="B157" s="68"/>
      <c r="C157" s="69"/>
      <c r="D157" s="70"/>
      <c r="E157" s="69"/>
      <c r="F157" s="71"/>
      <c r="G157" s="71"/>
      <c r="H157" s="71"/>
      <c r="I157" s="72"/>
      <c r="J157" s="72"/>
      <c r="K157" s="72"/>
      <c r="L157" s="73"/>
      <c r="O157" s="186" t="str">
        <f t="shared" si="5"/>
        <v/>
      </c>
      <c r="P157" s="186" t="str">
        <f t="shared" si="4"/>
        <v/>
      </c>
      <c r="Q157" s="44"/>
    </row>
    <row r="158" spans="1:17" s="50" customFormat="1" ht="21" customHeight="1">
      <c r="A158" s="66"/>
      <c r="B158" s="68"/>
      <c r="C158" s="69"/>
      <c r="D158" s="70"/>
      <c r="E158" s="69"/>
      <c r="F158" s="71"/>
      <c r="G158" s="71"/>
      <c r="H158" s="71"/>
      <c r="I158" s="72"/>
      <c r="J158" s="72"/>
      <c r="K158" s="72"/>
      <c r="L158" s="73"/>
      <c r="O158" s="186" t="str">
        <f t="shared" si="5"/>
        <v/>
      </c>
      <c r="P158" s="186" t="str">
        <f t="shared" si="4"/>
        <v/>
      </c>
      <c r="Q158" s="44"/>
    </row>
    <row r="159" spans="1:17" s="50" customFormat="1" ht="21" customHeight="1">
      <c r="A159" s="66"/>
      <c r="B159" s="68"/>
      <c r="C159" s="69"/>
      <c r="D159" s="70"/>
      <c r="E159" s="69"/>
      <c r="F159" s="71"/>
      <c r="G159" s="71"/>
      <c r="H159" s="71"/>
      <c r="I159" s="72"/>
      <c r="J159" s="72"/>
      <c r="K159" s="72"/>
      <c r="L159" s="73"/>
      <c r="O159" s="186" t="str">
        <f t="shared" si="5"/>
        <v/>
      </c>
      <c r="P159" s="186" t="str">
        <f t="shared" si="4"/>
        <v/>
      </c>
      <c r="Q159" s="44"/>
    </row>
    <row r="160" spans="1:17" s="50" customFormat="1" ht="21" customHeight="1">
      <c r="A160" s="66"/>
      <c r="B160" s="68"/>
      <c r="C160" s="69"/>
      <c r="D160" s="70"/>
      <c r="E160" s="69"/>
      <c r="F160" s="71"/>
      <c r="G160" s="71"/>
      <c r="H160" s="71"/>
      <c r="I160" s="72"/>
      <c r="J160" s="72"/>
      <c r="K160" s="72"/>
      <c r="L160" s="73"/>
      <c r="O160" s="186" t="str">
        <f t="shared" si="5"/>
        <v/>
      </c>
      <c r="P160" s="186" t="str">
        <f t="shared" si="4"/>
        <v/>
      </c>
      <c r="Q160" s="44"/>
    </row>
    <row r="161" spans="1:17" s="50" customFormat="1" ht="21" customHeight="1">
      <c r="A161" s="66"/>
      <c r="B161" s="68"/>
      <c r="C161" s="69"/>
      <c r="D161" s="70"/>
      <c r="E161" s="69"/>
      <c r="F161" s="71"/>
      <c r="G161" s="71"/>
      <c r="H161" s="71"/>
      <c r="I161" s="72"/>
      <c r="J161" s="72"/>
      <c r="K161" s="72"/>
      <c r="L161" s="73"/>
      <c r="O161" s="186" t="str">
        <f t="shared" si="5"/>
        <v/>
      </c>
      <c r="P161" s="186" t="str">
        <f t="shared" si="4"/>
        <v/>
      </c>
      <c r="Q161" s="44"/>
    </row>
    <row r="162" spans="1:17" s="50" customFormat="1" ht="21" customHeight="1">
      <c r="A162" s="66"/>
      <c r="B162" s="68"/>
      <c r="C162" s="69"/>
      <c r="D162" s="70"/>
      <c r="E162" s="69"/>
      <c r="F162" s="71"/>
      <c r="G162" s="71"/>
      <c r="H162" s="71"/>
      <c r="I162" s="72"/>
      <c r="J162" s="72"/>
      <c r="K162" s="72"/>
      <c r="L162" s="73"/>
      <c r="O162" s="186" t="str">
        <f t="shared" si="5"/>
        <v/>
      </c>
      <c r="P162" s="186" t="str">
        <f t="shared" si="4"/>
        <v/>
      </c>
      <c r="Q162" s="44"/>
    </row>
    <row r="163" spans="1:17" s="50" customFormat="1" ht="21" customHeight="1">
      <c r="A163" s="66"/>
      <c r="B163" s="68"/>
      <c r="C163" s="69"/>
      <c r="D163" s="70"/>
      <c r="E163" s="69"/>
      <c r="F163" s="71"/>
      <c r="G163" s="71"/>
      <c r="H163" s="71"/>
      <c r="I163" s="72"/>
      <c r="J163" s="72"/>
      <c r="K163" s="72"/>
      <c r="L163" s="73"/>
      <c r="O163" s="186" t="str">
        <f t="shared" si="5"/>
        <v/>
      </c>
      <c r="P163" s="186" t="str">
        <f t="shared" si="4"/>
        <v/>
      </c>
      <c r="Q163" s="44"/>
    </row>
    <row r="164" spans="1:17" s="50" customFormat="1" ht="21" customHeight="1">
      <c r="A164" s="66"/>
      <c r="B164" s="68"/>
      <c r="C164" s="69"/>
      <c r="D164" s="70"/>
      <c r="E164" s="69"/>
      <c r="F164" s="71"/>
      <c r="G164" s="71"/>
      <c r="H164" s="71"/>
      <c r="I164" s="72"/>
      <c r="J164" s="72"/>
      <c r="K164" s="72"/>
      <c r="L164" s="73"/>
      <c r="O164" s="186" t="str">
        <f t="shared" si="5"/>
        <v/>
      </c>
      <c r="P164" s="186" t="str">
        <f t="shared" si="4"/>
        <v/>
      </c>
      <c r="Q164" s="44"/>
    </row>
    <row r="165" spans="1:17" s="50" customFormat="1" ht="21" customHeight="1">
      <c r="A165" s="66"/>
      <c r="B165" s="68"/>
      <c r="C165" s="69"/>
      <c r="D165" s="70"/>
      <c r="E165" s="69"/>
      <c r="F165" s="71"/>
      <c r="G165" s="71"/>
      <c r="H165" s="71"/>
      <c r="I165" s="72"/>
      <c r="J165" s="72"/>
      <c r="K165" s="72"/>
      <c r="L165" s="73"/>
      <c r="O165" s="186" t="str">
        <f t="shared" si="5"/>
        <v/>
      </c>
      <c r="P165" s="186" t="str">
        <f t="shared" si="4"/>
        <v/>
      </c>
      <c r="Q165" s="44"/>
    </row>
    <row r="166" spans="1:17" s="50" customFormat="1" ht="21" customHeight="1">
      <c r="A166" s="66"/>
      <c r="B166" s="68"/>
      <c r="C166" s="69"/>
      <c r="D166" s="70"/>
      <c r="E166" s="69"/>
      <c r="F166" s="71"/>
      <c r="G166" s="71"/>
      <c r="H166" s="71"/>
      <c r="I166" s="72"/>
      <c r="J166" s="72"/>
      <c r="K166" s="72"/>
      <c r="L166" s="73"/>
      <c r="O166" s="186" t="str">
        <f t="shared" si="5"/>
        <v/>
      </c>
      <c r="P166" s="186" t="str">
        <f t="shared" si="4"/>
        <v/>
      </c>
      <c r="Q166" s="44"/>
    </row>
    <row r="167" spans="1:17" s="50" customFormat="1" ht="21" customHeight="1">
      <c r="A167" s="66"/>
      <c r="B167" s="68"/>
      <c r="C167" s="69"/>
      <c r="D167" s="70"/>
      <c r="E167" s="69"/>
      <c r="F167" s="71"/>
      <c r="G167" s="71"/>
      <c r="H167" s="71"/>
      <c r="I167" s="72"/>
      <c r="J167" s="72"/>
      <c r="K167" s="72"/>
      <c r="L167" s="73"/>
      <c r="O167" s="186" t="str">
        <f t="shared" si="5"/>
        <v/>
      </c>
      <c r="P167" s="186" t="str">
        <f t="shared" ref="P167:P230" si="6">IF(COUNTA(A167:B167,D167,F167:H167)=0,"",IF(AND(A167&lt;&gt;"-",COUNTIF(区間名,A167)&gt;0,OR(AND(B167&lt;&gt;"",D167&gt;0,COUNTA(F167:H167)&gt;0),AND(OR(B167="未調査",B167="記録無し"),D167&lt;1,COUNTA(F167:H167)=0))),0,1))</f>
        <v/>
      </c>
      <c r="Q167" s="44"/>
    </row>
    <row r="168" spans="1:17" s="50" customFormat="1" ht="21" customHeight="1">
      <c r="A168" s="66"/>
      <c r="B168" s="68"/>
      <c r="C168" s="69"/>
      <c r="D168" s="70"/>
      <c r="E168" s="69"/>
      <c r="F168" s="71"/>
      <c r="G168" s="71"/>
      <c r="H168" s="71"/>
      <c r="I168" s="72"/>
      <c r="J168" s="72"/>
      <c r="K168" s="72"/>
      <c r="L168" s="73"/>
      <c r="O168" s="186" t="str">
        <f t="shared" ref="O168:O231" si="7">IF(OR($A168="",$A168="範囲外",$A168="-"),"",$A168)</f>
        <v/>
      </c>
      <c r="P168" s="186" t="str">
        <f t="shared" si="6"/>
        <v/>
      </c>
      <c r="Q168" s="44"/>
    </row>
    <row r="169" spans="1:17" s="50" customFormat="1" ht="21" customHeight="1">
      <c r="A169" s="66"/>
      <c r="B169" s="68"/>
      <c r="C169" s="69"/>
      <c r="D169" s="70"/>
      <c r="E169" s="69"/>
      <c r="F169" s="71"/>
      <c r="G169" s="71"/>
      <c r="H169" s="71"/>
      <c r="I169" s="72"/>
      <c r="J169" s="72"/>
      <c r="K169" s="72"/>
      <c r="L169" s="73"/>
      <c r="O169" s="186" t="str">
        <f t="shared" si="7"/>
        <v/>
      </c>
      <c r="P169" s="186" t="str">
        <f t="shared" si="6"/>
        <v/>
      </c>
      <c r="Q169" s="44"/>
    </row>
    <row r="170" spans="1:17" s="50" customFormat="1" ht="21" customHeight="1">
      <c r="A170" s="66"/>
      <c r="B170" s="68"/>
      <c r="C170" s="69"/>
      <c r="D170" s="70"/>
      <c r="E170" s="69"/>
      <c r="F170" s="71"/>
      <c r="G170" s="71"/>
      <c r="H170" s="71"/>
      <c r="I170" s="72"/>
      <c r="J170" s="72"/>
      <c r="K170" s="72"/>
      <c r="L170" s="73"/>
      <c r="O170" s="186" t="str">
        <f t="shared" si="7"/>
        <v/>
      </c>
      <c r="P170" s="186" t="str">
        <f t="shared" si="6"/>
        <v/>
      </c>
      <c r="Q170" s="44"/>
    </row>
    <row r="171" spans="1:17" s="50" customFormat="1" ht="21" customHeight="1">
      <c r="A171" s="66"/>
      <c r="B171" s="68"/>
      <c r="C171" s="69"/>
      <c r="D171" s="70"/>
      <c r="E171" s="69"/>
      <c r="F171" s="71"/>
      <c r="G171" s="71"/>
      <c r="H171" s="71"/>
      <c r="I171" s="72"/>
      <c r="J171" s="72"/>
      <c r="K171" s="72"/>
      <c r="L171" s="73"/>
      <c r="O171" s="186" t="str">
        <f t="shared" si="7"/>
        <v/>
      </c>
      <c r="P171" s="186" t="str">
        <f t="shared" si="6"/>
        <v/>
      </c>
      <c r="Q171" s="44"/>
    </row>
    <row r="172" spans="1:17" s="50" customFormat="1" ht="21" customHeight="1">
      <c r="A172" s="66"/>
      <c r="B172" s="68"/>
      <c r="C172" s="69"/>
      <c r="D172" s="70"/>
      <c r="E172" s="69"/>
      <c r="F172" s="71"/>
      <c r="G172" s="71"/>
      <c r="H172" s="71"/>
      <c r="I172" s="72"/>
      <c r="J172" s="72"/>
      <c r="K172" s="72"/>
      <c r="L172" s="73"/>
      <c r="O172" s="186" t="str">
        <f t="shared" si="7"/>
        <v/>
      </c>
      <c r="P172" s="186" t="str">
        <f t="shared" si="6"/>
        <v/>
      </c>
      <c r="Q172" s="44"/>
    </row>
    <row r="173" spans="1:17" s="50" customFormat="1" ht="21" customHeight="1">
      <c r="A173" s="66"/>
      <c r="B173" s="68"/>
      <c r="C173" s="69"/>
      <c r="D173" s="70"/>
      <c r="E173" s="69"/>
      <c r="F173" s="71"/>
      <c r="G173" s="71"/>
      <c r="H173" s="71"/>
      <c r="I173" s="72"/>
      <c r="J173" s="72"/>
      <c r="K173" s="72"/>
      <c r="L173" s="73"/>
      <c r="O173" s="186" t="str">
        <f t="shared" si="7"/>
        <v/>
      </c>
      <c r="P173" s="186" t="str">
        <f t="shared" si="6"/>
        <v/>
      </c>
      <c r="Q173" s="44"/>
    </row>
    <row r="174" spans="1:17" s="50" customFormat="1" ht="21" customHeight="1">
      <c r="A174" s="66"/>
      <c r="B174" s="68"/>
      <c r="C174" s="69"/>
      <c r="D174" s="70"/>
      <c r="E174" s="69"/>
      <c r="F174" s="71"/>
      <c r="G174" s="71"/>
      <c r="H174" s="71"/>
      <c r="I174" s="72"/>
      <c r="J174" s="72"/>
      <c r="K174" s="72"/>
      <c r="L174" s="73"/>
      <c r="O174" s="186" t="str">
        <f t="shared" si="7"/>
        <v/>
      </c>
      <c r="P174" s="186" t="str">
        <f t="shared" si="6"/>
        <v/>
      </c>
      <c r="Q174" s="44"/>
    </row>
    <row r="175" spans="1:17" s="50" customFormat="1" ht="21" customHeight="1">
      <c r="A175" s="66"/>
      <c r="B175" s="68"/>
      <c r="C175" s="69"/>
      <c r="D175" s="70"/>
      <c r="E175" s="69"/>
      <c r="F175" s="71"/>
      <c r="G175" s="71"/>
      <c r="H175" s="71"/>
      <c r="I175" s="72"/>
      <c r="J175" s="72"/>
      <c r="K175" s="72"/>
      <c r="L175" s="73"/>
      <c r="O175" s="186" t="str">
        <f t="shared" si="7"/>
        <v/>
      </c>
      <c r="P175" s="186" t="str">
        <f t="shared" si="6"/>
        <v/>
      </c>
      <c r="Q175" s="44"/>
    </row>
    <row r="176" spans="1:17" s="50" customFormat="1" ht="21" customHeight="1">
      <c r="A176" s="66"/>
      <c r="B176" s="68"/>
      <c r="C176" s="69"/>
      <c r="D176" s="70"/>
      <c r="E176" s="69"/>
      <c r="F176" s="71"/>
      <c r="G176" s="71"/>
      <c r="H176" s="71"/>
      <c r="I176" s="72"/>
      <c r="J176" s="72"/>
      <c r="K176" s="72"/>
      <c r="L176" s="73"/>
      <c r="O176" s="186" t="str">
        <f t="shared" si="7"/>
        <v/>
      </c>
      <c r="P176" s="186" t="str">
        <f t="shared" si="6"/>
        <v/>
      </c>
      <c r="Q176" s="44"/>
    </row>
    <row r="177" spans="1:17" s="50" customFormat="1" ht="21" customHeight="1">
      <c r="A177" s="66"/>
      <c r="B177" s="68"/>
      <c r="C177" s="69"/>
      <c r="D177" s="70"/>
      <c r="E177" s="69"/>
      <c r="F177" s="71"/>
      <c r="G177" s="71"/>
      <c r="H177" s="71"/>
      <c r="I177" s="72"/>
      <c r="J177" s="72"/>
      <c r="K177" s="72"/>
      <c r="L177" s="73"/>
      <c r="O177" s="186" t="str">
        <f t="shared" si="7"/>
        <v/>
      </c>
      <c r="P177" s="186" t="str">
        <f t="shared" si="6"/>
        <v/>
      </c>
      <c r="Q177" s="44"/>
    </row>
    <row r="178" spans="1:17" s="50" customFormat="1" ht="21" customHeight="1">
      <c r="A178" s="66"/>
      <c r="B178" s="68"/>
      <c r="C178" s="69"/>
      <c r="D178" s="70"/>
      <c r="E178" s="69"/>
      <c r="F178" s="71"/>
      <c r="G178" s="71"/>
      <c r="H178" s="71"/>
      <c r="I178" s="72"/>
      <c r="J178" s="72"/>
      <c r="K178" s="72"/>
      <c r="L178" s="73"/>
      <c r="O178" s="186" t="str">
        <f t="shared" si="7"/>
        <v/>
      </c>
      <c r="P178" s="186" t="str">
        <f t="shared" si="6"/>
        <v/>
      </c>
      <c r="Q178" s="44"/>
    </row>
    <row r="179" spans="1:17" s="50" customFormat="1" ht="21" customHeight="1">
      <c r="A179" s="66"/>
      <c r="B179" s="68"/>
      <c r="C179" s="69"/>
      <c r="D179" s="70"/>
      <c r="E179" s="69"/>
      <c r="F179" s="71"/>
      <c r="G179" s="71"/>
      <c r="H179" s="71"/>
      <c r="I179" s="72"/>
      <c r="J179" s="72"/>
      <c r="K179" s="72"/>
      <c r="L179" s="73"/>
      <c r="O179" s="186" t="str">
        <f t="shared" si="7"/>
        <v/>
      </c>
      <c r="P179" s="186" t="str">
        <f t="shared" si="6"/>
        <v/>
      </c>
      <c r="Q179" s="44"/>
    </row>
    <row r="180" spans="1:17" s="50" customFormat="1" ht="21" customHeight="1">
      <c r="A180" s="66"/>
      <c r="B180" s="68"/>
      <c r="C180" s="69"/>
      <c r="D180" s="70"/>
      <c r="E180" s="69"/>
      <c r="F180" s="71"/>
      <c r="G180" s="71"/>
      <c r="H180" s="71"/>
      <c r="I180" s="72"/>
      <c r="J180" s="72"/>
      <c r="K180" s="72"/>
      <c r="L180" s="73"/>
      <c r="O180" s="186" t="str">
        <f t="shared" si="7"/>
        <v/>
      </c>
      <c r="P180" s="186" t="str">
        <f t="shared" si="6"/>
        <v/>
      </c>
      <c r="Q180" s="44"/>
    </row>
    <row r="181" spans="1:17" s="50" customFormat="1" ht="21" customHeight="1">
      <c r="A181" s="66"/>
      <c r="B181" s="68"/>
      <c r="C181" s="69"/>
      <c r="D181" s="70"/>
      <c r="E181" s="69"/>
      <c r="F181" s="71"/>
      <c r="G181" s="71"/>
      <c r="H181" s="71"/>
      <c r="I181" s="72"/>
      <c r="J181" s="72"/>
      <c r="K181" s="72"/>
      <c r="L181" s="73"/>
      <c r="O181" s="186" t="str">
        <f t="shared" si="7"/>
        <v/>
      </c>
      <c r="P181" s="186" t="str">
        <f t="shared" si="6"/>
        <v/>
      </c>
      <c r="Q181" s="44"/>
    </row>
    <row r="182" spans="1:17" s="50" customFormat="1" ht="21" customHeight="1">
      <c r="A182" s="66"/>
      <c r="B182" s="68"/>
      <c r="C182" s="69"/>
      <c r="D182" s="70"/>
      <c r="E182" s="69"/>
      <c r="F182" s="71"/>
      <c r="G182" s="71"/>
      <c r="H182" s="71"/>
      <c r="I182" s="72"/>
      <c r="J182" s="72"/>
      <c r="K182" s="72"/>
      <c r="L182" s="73"/>
      <c r="O182" s="186" t="str">
        <f t="shared" si="7"/>
        <v/>
      </c>
      <c r="P182" s="186" t="str">
        <f t="shared" si="6"/>
        <v/>
      </c>
      <c r="Q182" s="44"/>
    </row>
    <row r="183" spans="1:17" s="50" customFormat="1" ht="21" customHeight="1">
      <c r="A183" s="66"/>
      <c r="B183" s="68"/>
      <c r="C183" s="69"/>
      <c r="D183" s="70"/>
      <c r="E183" s="69"/>
      <c r="F183" s="71"/>
      <c r="G183" s="71"/>
      <c r="H183" s="71"/>
      <c r="I183" s="72"/>
      <c r="J183" s="72"/>
      <c r="K183" s="72"/>
      <c r="L183" s="73"/>
      <c r="O183" s="186" t="str">
        <f t="shared" si="7"/>
        <v/>
      </c>
      <c r="P183" s="186" t="str">
        <f t="shared" si="6"/>
        <v/>
      </c>
      <c r="Q183" s="44"/>
    </row>
    <row r="184" spans="1:17" s="50" customFormat="1" ht="21" customHeight="1">
      <c r="A184" s="66"/>
      <c r="B184" s="68"/>
      <c r="C184" s="69"/>
      <c r="D184" s="70"/>
      <c r="E184" s="69"/>
      <c r="F184" s="71"/>
      <c r="G184" s="71"/>
      <c r="H184" s="71"/>
      <c r="I184" s="72"/>
      <c r="J184" s="72"/>
      <c r="K184" s="72"/>
      <c r="L184" s="73"/>
      <c r="O184" s="186" t="str">
        <f t="shared" si="7"/>
        <v/>
      </c>
      <c r="P184" s="186" t="str">
        <f t="shared" si="6"/>
        <v/>
      </c>
      <c r="Q184" s="44"/>
    </row>
    <row r="185" spans="1:17" s="50" customFormat="1" ht="21" customHeight="1">
      <c r="A185" s="66"/>
      <c r="B185" s="68"/>
      <c r="C185" s="69"/>
      <c r="D185" s="70"/>
      <c r="E185" s="69"/>
      <c r="F185" s="71"/>
      <c r="G185" s="71"/>
      <c r="H185" s="71"/>
      <c r="I185" s="72"/>
      <c r="J185" s="72"/>
      <c r="K185" s="72"/>
      <c r="L185" s="73"/>
      <c r="O185" s="186" t="str">
        <f t="shared" si="7"/>
        <v/>
      </c>
      <c r="P185" s="186" t="str">
        <f t="shared" si="6"/>
        <v/>
      </c>
      <c r="Q185" s="44"/>
    </row>
    <row r="186" spans="1:17" s="50" customFormat="1" ht="21" customHeight="1">
      <c r="A186" s="66"/>
      <c r="B186" s="68"/>
      <c r="C186" s="69"/>
      <c r="D186" s="70"/>
      <c r="E186" s="69"/>
      <c r="F186" s="71"/>
      <c r="G186" s="71"/>
      <c r="H186" s="71"/>
      <c r="I186" s="72"/>
      <c r="J186" s="72"/>
      <c r="K186" s="72"/>
      <c r="L186" s="73"/>
      <c r="O186" s="186" t="str">
        <f t="shared" si="7"/>
        <v/>
      </c>
      <c r="P186" s="186" t="str">
        <f t="shared" si="6"/>
        <v/>
      </c>
      <c r="Q186" s="44"/>
    </row>
    <row r="187" spans="1:17" s="50" customFormat="1" ht="21" customHeight="1">
      <c r="A187" s="66"/>
      <c r="B187" s="68"/>
      <c r="C187" s="69"/>
      <c r="D187" s="70"/>
      <c r="E187" s="69"/>
      <c r="F187" s="71"/>
      <c r="G187" s="71"/>
      <c r="H187" s="71"/>
      <c r="I187" s="72"/>
      <c r="J187" s="72"/>
      <c r="K187" s="72"/>
      <c r="L187" s="73"/>
      <c r="O187" s="186" t="str">
        <f t="shared" si="7"/>
        <v/>
      </c>
      <c r="P187" s="186" t="str">
        <f t="shared" si="6"/>
        <v/>
      </c>
      <c r="Q187" s="44"/>
    </row>
    <row r="188" spans="1:17" s="50" customFormat="1" ht="21" customHeight="1">
      <c r="A188" s="66"/>
      <c r="B188" s="68"/>
      <c r="C188" s="69"/>
      <c r="D188" s="70"/>
      <c r="E188" s="69"/>
      <c r="F188" s="71"/>
      <c r="G188" s="71"/>
      <c r="H188" s="71"/>
      <c r="I188" s="72"/>
      <c r="J188" s="72"/>
      <c r="K188" s="72"/>
      <c r="L188" s="73"/>
      <c r="O188" s="186" t="str">
        <f t="shared" si="7"/>
        <v/>
      </c>
      <c r="P188" s="186" t="str">
        <f t="shared" si="6"/>
        <v/>
      </c>
      <c r="Q188" s="44"/>
    </row>
    <row r="189" spans="1:17" s="50" customFormat="1" ht="21" customHeight="1">
      <c r="A189" s="66"/>
      <c r="B189" s="68"/>
      <c r="C189" s="69"/>
      <c r="D189" s="70"/>
      <c r="E189" s="69"/>
      <c r="F189" s="71"/>
      <c r="G189" s="71"/>
      <c r="H189" s="71"/>
      <c r="I189" s="72"/>
      <c r="J189" s="72"/>
      <c r="K189" s="72"/>
      <c r="L189" s="73"/>
      <c r="O189" s="186" t="str">
        <f t="shared" si="7"/>
        <v/>
      </c>
      <c r="P189" s="186" t="str">
        <f t="shared" si="6"/>
        <v/>
      </c>
      <c r="Q189" s="44"/>
    </row>
    <row r="190" spans="1:17" s="50" customFormat="1" ht="21" customHeight="1">
      <c r="A190" s="66"/>
      <c r="B190" s="68"/>
      <c r="C190" s="69"/>
      <c r="D190" s="70"/>
      <c r="E190" s="69"/>
      <c r="F190" s="71"/>
      <c r="G190" s="71"/>
      <c r="H190" s="71"/>
      <c r="I190" s="72"/>
      <c r="J190" s="72"/>
      <c r="K190" s="72"/>
      <c r="L190" s="73"/>
      <c r="O190" s="186" t="str">
        <f t="shared" si="7"/>
        <v/>
      </c>
      <c r="P190" s="186" t="str">
        <f t="shared" si="6"/>
        <v/>
      </c>
      <c r="Q190" s="44"/>
    </row>
    <row r="191" spans="1:17" s="50" customFormat="1" ht="21" customHeight="1">
      <c r="A191" s="66"/>
      <c r="B191" s="68"/>
      <c r="C191" s="69"/>
      <c r="D191" s="70"/>
      <c r="E191" s="69"/>
      <c r="F191" s="71"/>
      <c r="G191" s="71"/>
      <c r="H191" s="71"/>
      <c r="I191" s="72"/>
      <c r="J191" s="72"/>
      <c r="K191" s="72"/>
      <c r="L191" s="73"/>
      <c r="O191" s="186" t="str">
        <f t="shared" si="7"/>
        <v/>
      </c>
      <c r="P191" s="186" t="str">
        <f t="shared" si="6"/>
        <v/>
      </c>
      <c r="Q191" s="44"/>
    </row>
    <row r="192" spans="1:17" s="50" customFormat="1" ht="21" customHeight="1">
      <c r="A192" s="66"/>
      <c r="B192" s="68"/>
      <c r="C192" s="69"/>
      <c r="D192" s="70"/>
      <c r="E192" s="69"/>
      <c r="F192" s="71"/>
      <c r="G192" s="71"/>
      <c r="H192" s="71"/>
      <c r="I192" s="72"/>
      <c r="J192" s="72"/>
      <c r="K192" s="72"/>
      <c r="L192" s="73"/>
      <c r="O192" s="186" t="str">
        <f t="shared" si="7"/>
        <v/>
      </c>
      <c r="P192" s="186" t="str">
        <f t="shared" si="6"/>
        <v/>
      </c>
      <c r="Q192" s="44"/>
    </row>
    <row r="193" spans="1:17" s="50" customFormat="1" ht="21" customHeight="1">
      <c r="A193" s="66"/>
      <c r="B193" s="68"/>
      <c r="C193" s="69"/>
      <c r="D193" s="70"/>
      <c r="E193" s="69"/>
      <c r="F193" s="71"/>
      <c r="G193" s="71"/>
      <c r="H193" s="71"/>
      <c r="I193" s="72"/>
      <c r="J193" s="72"/>
      <c r="K193" s="72"/>
      <c r="L193" s="73"/>
      <c r="O193" s="186" t="str">
        <f t="shared" si="7"/>
        <v/>
      </c>
      <c r="P193" s="186" t="str">
        <f t="shared" si="6"/>
        <v/>
      </c>
      <c r="Q193" s="44"/>
    </row>
    <row r="194" spans="1:17" s="50" customFormat="1" ht="21" customHeight="1">
      <c r="A194" s="66"/>
      <c r="B194" s="68"/>
      <c r="C194" s="69"/>
      <c r="D194" s="70"/>
      <c r="E194" s="69"/>
      <c r="F194" s="71"/>
      <c r="G194" s="71"/>
      <c r="H194" s="71"/>
      <c r="I194" s="72"/>
      <c r="J194" s="72"/>
      <c r="K194" s="72"/>
      <c r="L194" s="73"/>
      <c r="O194" s="186" t="str">
        <f t="shared" si="7"/>
        <v/>
      </c>
      <c r="P194" s="186" t="str">
        <f t="shared" si="6"/>
        <v/>
      </c>
      <c r="Q194" s="44"/>
    </row>
    <row r="195" spans="1:17" s="50" customFormat="1" ht="21" customHeight="1">
      <c r="A195" s="66"/>
      <c r="B195" s="68"/>
      <c r="C195" s="69"/>
      <c r="D195" s="70"/>
      <c r="E195" s="69"/>
      <c r="F195" s="71"/>
      <c r="G195" s="71"/>
      <c r="H195" s="71"/>
      <c r="I195" s="72"/>
      <c r="J195" s="72"/>
      <c r="K195" s="72"/>
      <c r="L195" s="73"/>
      <c r="O195" s="186" t="str">
        <f t="shared" si="7"/>
        <v/>
      </c>
      <c r="P195" s="186" t="str">
        <f t="shared" si="6"/>
        <v/>
      </c>
      <c r="Q195" s="44"/>
    </row>
    <row r="196" spans="1:17" s="50" customFormat="1" ht="21" customHeight="1">
      <c r="A196" s="66"/>
      <c r="B196" s="68"/>
      <c r="C196" s="69"/>
      <c r="D196" s="70"/>
      <c r="E196" s="69"/>
      <c r="F196" s="71"/>
      <c r="G196" s="71"/>
      <c r="H196" s="71"/>
      <c r="I196" s="72"/>
      <c r="J196" s="72"/>
      <c r="K196" s="72"/>
      <c r="L196" s="73"/>
      <c r="O196" s="186" t="str">
        <f t="shared" si="7"/>
        <v/>
      </c>
      <c r="P196" s="186" t="str">
        <f t="shared" si="6"/>
        <v/>
      </c>
      <c r="Q196" s="44"/>
    </row>
    <row r="197" spans="1:17" s="50" customFormat="1" ht="21" customHeight="1">
      <c r="A197" s="66"/>
      <c r="B197" s="68"/>
      <c r="C197" s="69"/>
      <c r="D197" s="70"/>
      <c r="E197" s="69"/>
      <c r="F197" s="71"/>
      <c r="G197" s="71"/>
      <c r="H197" s="71"/>
      <c r="I197" s="72"/>
      <c r="J197" s="72"/>
      <c r="K197" s="72"/>
      <c r="L197" s="73"/>
      <c r="O197" s="186" t="str">
        <f t="shared" si="7"/>
        <v/>
      </c>
      <c r="P197" s="186" t="str">
        <f t="shared" si="6"/>
        <v/>
      </c>
      <c r="Q197" s="44"/>
    </row>
    <row r="198" spans="1:17" s="50" customFormat="1" ht="21" customHeight="1">
      <c r="A198" s="66"/>
      <c r="B198" s="68"/>
      <c r="C198" s="69"/>
      <c r="D198" s="70"/>
      <c r="E198" s="69"/>
      <c r="F198" s="71"/>
      <c r="G198" s="71"/>
      <c r="H198" s="71"/>
      <c r="I198" s="72"/>
      <c r="J198" s="72"/>
      <c r="K198" s="72"/>
      <c r="L198" s="73"/>
      <c r="O198" s="186" t="str">
        <f t="shared" si="7"/>
        <v/>
      </c>
      <c r="P198" s="186" t="str">
        <f t="shared" si="6"/>
        <v/>
      </c>
      <c r="Q198" s="44"/>
    </row>
    <row r="199" spans="1:17" s="50" customFormat="1" ht="21" customHeight="1">
      <c r="A199" s="66"/>
      <c r="B199" s="68"/>
      <c r="C199" s="69"/>
      <c r="D199" s="70"/>
      <c r="E199" s="69"/>
      <c r="F199" s="71"/>
      <c r="G199" s="71"/>
      <c r="H199" s="71"/>
      <c r="I199" s="72"/>
      <c r="J199" s="72"/>
      <c r="K199" s="72"/>
      <c r="L199" s="73"/>
      <c r="O199" s="186" t="str">
        <f t="shared" si="7"/>
        <v/>
      </c>
      <c r="P199" s="186" t="str">
        <f t="shared" si="6"/>
        <v/>
      </c>
      <c r="Q199" s="44"/>
    </row>
    <row r="200" spans="1:17" s="50" customFormat="1" ht="21" customHeight="1">
      <c r="A200" s="66"/>
      <c r="B200" s="68"/>
      <c r="C200" s="69"/>
      <c r="D200" s="70"/>
      <c r="E200" s="69"/>
      <c r="F200" s="71"/>
      <c r="G200" s="71"/>
      <c r="H200" s="71"/>
      <c r="I200" s="72"/>
      <c r="J200" s="72"/>
      <c r="K200" s="72"/>
      <c r="L200" s="73"/>
      <c r="O200" s="186" t="str">
        <f t="shared" si="7"/>
        <v/>
      </c>
      <c r="P200" s="186" t="str">
        <f t="shared" si="6"/>
        <v/>
      </c>
      <c r="Q200" s="44"/>
    </row>
    <row r="201" spans="1:17" s="50" customFormat="1" ht="21" customHeight="1">
      <c r="A201" s="66"/>
      <c r="B201" s="68"/>
      <c r="C201" s="69"/>
      <c r="D201" s="70"/>
      <c r="E201" s="69"/>
      <c r="F201" s="71"/>
      <c r="G201" s="71"/>
      <c r="H201" s="71"/>
      <c r="I201" s="72"/>
      <c r="J201" s="72"/>
      <c r="K201" s="72"/>
      <c r="L201" s="73"/>
      <c r="O201" s="186" t="str">
        <f t="shared" si="7"/>
        <v/>
      </c>
      <c r="P201" s="186" t="str">
        <f t="shared" si="6"/>
        <v/>
      </c>
      <c r="Q201" s="44"/>
    </row>
    <row r="202" spans="1:17" s="50" customFormat="1" ht="21" customHeight="1">
      <c r="A202" s="66"/>
      <c r="B202" s="68"/>
      <c r="C202" s="69"/>
      <c r="D202" s="70"/>
      <c r="E202" s="69"/>
      <c r="F202" s="71"/>
      <c r="G202" s="71"/>
      <c r="H202" s="71"/>
      <c r="I202" s="72"/>
      <c r="J202" s="72"/>
      <c r="K202" s="72"/>
      <c r="L202" s="73"/>
      <c r="O202" s="186" t="str">
        <f t="shared" si="7"/>
        <v/>
      </c>
      <c r="P202" s="186" t="str">
        <f t="shared" si="6"/>
        <v/>
      </c>
      <c r="Q202" s="44"/>
    </row>
    <row r="203" spans="1:17" s="50" customFormat="1" ht="21" customHeight="1">
      <c r="A203" s="66"/>
      <c r="B203" s="68"/>
      <c r="C203" s="69"/>
      <c r="D203" s="70"/>
      <c r="E203" s="69"/>
      <c r="F203" s="71"/>
      <c r="G203" s="71"/>
      <c r="H203" s="71"/>
      <c r="I203" s="72"/>
      <c r="J203" s="72"/>
      <c r="K203" s="72"/>
      <c r="L203" s="73"/>
      <c r="O203" s="186" t="str">
        <f t="shared" si="7"/>
        <v/>
      </c>
      <c r="P203" s="186" t="str">
        <f t="shared" si="6"/>
        <v/>
      </c>
      <c r="Q203" s="44"/>
    </row>
    <row r="204" spans="1:17" s="50" customFormat="1" ht="21" customHeight="1">
      <c r="A204" s="66"/>
      <c r="B204" s="68"/>
      <c r="C204" s="69"/>
      <c r="D204" s="70"/>
      <c r="E204" s="69"/>
      <c r="F204" s="71"/>
      <c r="G204" s="71"/>
      <c r="H204" s="71"/>
      <c r="I204" s="72"/>
      <c r="J204" s="72"/>
      <c r="K204" s="72"/>
      <c r="L204" s="73"/>
      <c r="O204" s="186" t="str">
        <f t="shared" si="7"/>
        <v/>
      </c>
      <c r="P204" s="186" t="str">
        <f t="shared" si="6"/>
        <v/>
      </c>
      <c r="Q204" s="44"/>
    </row>
    <row r="205" spans="1:17" s="50" customFormat="1" ht="21" customHeight="1">
      <c r="A205" s="66"/>
      <c r="B205" s="68"/>
      <c r="C205" s="69"/>
      <c r="D205" s="70"/>
      <c r="E205" s="69"/>
      <c r="F205" s="71"/>
      <c r="G205" s="71"/>
      <c r="H205" s="71"/>
      <c r="I205" s="72"/>
      <c r="J205" s="72"/>
      <c r="K205" s="72"/>
      <c r="L205" s="73"/>
      <c r="O205" s="186" t="str">
        <f t="shared" si="7"/>
        <v/>
      </c>
      <c r="P205" s="186" t="str">
        <f t="shared" si="6"/>
        <v/>
      </c>
      <c r="Q205" s="44"/>
    </row>
    <row r="206" spans="1:17" s="50" customFormat="1" ht="21" customHeight="1">
      <c r="A206" s="66"/>
      <c r="B206" s="68"/>
      <c r="C206" s="69"/>
      <c r="D206" s="70"/>
      <c r="E206" s="69"/>
      <c r="F206" s="71"/>
      <c r="G206" s="71"/>
      <c r="H206" s="71"/>
      <c r="I206" s="72"/>
      <c r="J206" s="72"/>
      <c r="K206" s="72"/>
      <c r="L206" s="73"/>
      <c r="O206" s="186" t="str">
        <f t="shared" si="7"/>
        <v/>
      </c>
      <c r="P206" s="186" t="str">
        <f t="shared" si="6"/>
        <v/>
      </c>
      <c r="Q206" s="44"/>
    </row>
    <row r="207" spans="1:17" s="50" customFormat="1" ht="21" customHeight="1">
      <c r="A207" s="66"/>
      <c r="B207" s="68"/>
      <c r="C207" s="69"/>
      <c r="D207" s="70"/>
      <c r="E207" s="69"/>
      <c r="F207" s="71"/>
      <c r="G207" s="71"/>
      <c r="H207" s="71"/>
      <c r="I207" s="72"/>
      <c r="J207" s="72"/>
      <c r="K207" s="72"/>
      <c r="L207" s="73"/>
      <c r="O207" s="186" t="str">
        <f t="shared" si="7"/>
        <v/>
      </c>
      <c r="P207" s="186" t="str">
        <f t="shared" si="6"/>
        <v/>
      </c>
      <c r="Q207" s="44"/>
    </row>
    <row r="208" spans="1:17" s="50" customFormat="1" ht="21" customHeight="1">
      <c r="A208" s="66"/>
      <c r="B208" s="68"/>
      <c r="C208" s="69"/>
      <c r="D208" s="70"/>
      <c r="E208" s="69"/>
      <c r="F208" s="71"/>
      <c r="G208" s="71"/>
      <c r="H208" s="71"/>
      <c r="I208" s="72"/>
      <c r="J208" s="72"/>
      <c r="K208" s="72"/>
      <c r="L208" s="73"/>
      <c r="O208" s="186" t="str">
        <f t="shared" si="7"/>
        <v/>
      </c>
      <c r="P208" s="186" t="str">
        <f t="shared" si="6"/>
        <v/>
      </c>
      <c r="Q208" s="44"/>
    </row>
    <row r="209" spans="1:17" s="50" customFormat="1" ht="21" customHeight="1">
      <c r="A209" s="66"/>
      <c r="B209" s="68"/>
      <c r="C209" s="69"/>
      <c r="D209" s="70"/>
      <c r="E209" s="69"/>
      <c r="F209" s="71"/>
      <c r="G209" s="71"/>
      <c r="H209" s="71"/>
      <c r="I209" s="72"/>
      <c r="J209" s="72"/>
      <c r="K209" s="72"/>
      <c r="L209" s="73"/>
      <c r="O209" s="186" t="str">
        <f t="shared" si="7"/>
        <v/>
      </c>
      <c r="P209" s="186" t="str">
        <f t="shared" si="6"/>
        <v/>
      </c>
      <c r="Q209" s="44"/>
    </row>
    <row r="210" spans="1:17" s="50" customFormat="1" ht="21" customHeight="1">
      <c r="A210" s="66"/>
      <c r="B210" s="68"/>
      <c r="C210" s="69"/>
      <c r="D210" s="70"/>
      <c r="E210" s="69"/>
      <c r="F210" s="71"/>
      <c r="G210" s="71"/>
      <c r="H210" s="71"/>
      <c r="I210" s="72"/>
      <c r="J210" s="72"/>
      <c r="K210" s="72"/>
      <c r="L210" s="73"/>
      <c r="O210" s="186" t="str">
        <f t="shared" si="7"/>
        <v/>
      </c>
      <c r="P210" s="186" t="str">
        <f t="shared" si="6"/>
        <v/>
      </c>
      <c r="Q210" s="44"/>
    </row>
    <row r="211" spans="1:17" s="50" customFormat="1" ht="21" customHeight="1">
      <c r="A211" s="66"/>
      <c r="B211" s="68"/>
      <c r="C211" s="69"/>
      <c r="D211" s="70"/>
      <c r="E211" s="69"/>
      <c r="F211" s="71"/>
      <c r="G211" s="71"/>
      <c r="H211" s="71"/>
      <c r="I211" s="72"/>
      <c r="J211" s="72"/>
      <c r="K211" s="72"/>
      <c r="L211" s="73"/>
      <c r="O211" s="186" t="str">
        <f t="shared" si="7"/>
        <v/>
      </c>
      <c r="P211" s="186" t="str">
        <f t="shared" si="6"/>
        <v/>
      </c>
      <c r="Q211" s="44"/>
    </row>
    <row r="212" spans="1:17" s="50" customFormat="1" ht="21" customHeight="1">
      <c r="A212" s="66"/>
      <c r="B212" s="68"/>
      <c r="C212" s="69"/>
      <c r="D212" s="70"/>
      <c r="E212" s="69"/>
      <c r="F212" s="71"/>
      <c r="G212" s="71"/>
      <c r="H212" s="71"/>
      <c r="I212" s="72"/>
      <c r="J212" s="72"/>
      <c r="K212" s="72"/>
      <c r="L212" s="73"/>
      <c r="O212" s="186" t="str">
        <f t="shared" si="7"/>
        <v/>
      </c>
      <c r="P212" s="186" t="str">
        <f t="shared" si="6"/>
        <v/>
      </c>
      <c r="Q212" s="44"/>
    </row>
    <row r="213" spans="1:17" s="50" customFormat="1" ht="21" customHeight="1">
      <c r="A213" s="66"/>
      <c r="B213" s="68"/>
      <c r="C213" s="69"/>
      <c r="D213" s="70"/>
      <c r="E213" s="69"/>
      <c r="F213" s="71"/>
      <c r="G213" s="71"/>
      <c r="H213" s="71"/>
      <c r="I213" s="72"/>
      <c r="J213" s="72"/>
      <c r="K213" s="72"/>
      <c r="L213" s="73"/>
      <c r="O213" s="186" t="str">
        <f t="shared" si="7"/>
        <v/>
      </c>
      <c r="P213" s="186" t="str">
        <f t="shared" si="6"/>
        <v/>
      </c>
      <c r="Q213" s="44"/>
    </row>
    <row r="214" spans="1:17" s="50" customFormat="1" ht="21" customHeight="1">
      <c r="A214" s="66"/>
      <c r="B214" s="68"/>
      <c r="C214" s="69"/>
      <c r="D214" s="70"/>
      <c r="E214" s="69"/>
      <c r="F214" s="71"/>
      <c r="G214" s="71"/>
      <c r="H214" s="71"/>
      <c r="I214" s="72"/>
      <c r="J214" s="72"/>
      <c r="K214" s="72"/>
      <c r="L214" s="73"/>
      <c r="O214" s="186" t="str">
        <f t="shared" si="7"/>
        <v/>
      </c>
      <c r="P214" s="186" t="str">
        <f t="shared" si="6"/>
        <v/>
      </c>
      <c r="Q214" s="44"/>
    </row>
    <row r="215" spans="1:17" s="50" customFormat="1" ht="21" customHeight="1">
      <c r="A215" s="66"/>
      <c r="B215" s="68"/>
      <c r="C215" s="69"/>
      <c r="D215" s="70"/>
      <c r="E215" s="69"/>
      <c r="F215" s="71"/>
      <c r="G215" s="71"/>
      <c r="H215" s="71"/>
      <c r="I215" s="72"/>
      <c r="J215" s="72"/>
      <c r="K215" s="72"/>
      <c r="L215" s="73"/>
      <c r="O215" s="186" t="str">
        <f t="shared" si="7"/>
        <v/>
      </c>
      <c r="P215" s="186" t="str">
        <f t="shared" si="6"/>
        <v/>
      </c>
      <c r="Q215" s="44"/>
    </row>
    <row r="216" spans="1:17" s="50" customFormat="1" ht="21" customHeight="1">
      <c r="A216" s="66"/>
      <c r="B216" s="68"/>
      <c r="C216" s="69"/>
      <c r="D216" s="70"/>
      <c r="E216" s="69"/>
      <c r="F216" s="71"/>
      <c r="G216" s="71"/>
      <c r="H216" s="71"/>
      <c r="I216" s="72"/>
      <c r="J216" s="72"/>
      <c r="K216" s="72"/>
      <c r="L216" s="73"/>
      <c r="O216" s="186" t="str">
        <f t="shared" si="7"/>
        <v/>
      </c>
      <c r="P216" s="186" t="str">
        <f t="shared" si="6"/>
        <v/>
      </c>
      <c r="Q216" s="44"/>
    </row>
    <row r="217" spans="1:17" s="50" customFormat="1" ht="21" customHeight="1">
      <c r="A217" s="66"/>
      <c r="B217" s="68"/>
      <c r="C217" s="69"/>
      <c r="D217" s="70"/>
      <c r="E217" s="69"/>
      <c r="F217" s="71"/>
      <c r="G217" s="71"/>
      <c r="H217" s="71"/>
      <c r="I217" s="72"/>
      <c r="J217" s="72"/>
      <c r="K217" s="72"/>
      <c r="L217" s="73"/>
      <c r="O217" s="186" t="str">
        <f t="shared" si="7"/>
        <v/>
      </c>
      <c r="P217" s="186" t="str">
        <f t="shared" si="6"/>
        <v/>
      </c>
      <c r="Q217" s="44"/>
    </row>
    <row r="218" spans="1:17" s="50" customFormat="1" ht="21" customHeight="1">
      <c r="A218" s="66"/>
      <c r="B218" s="68"/>
      <c r="C218" s="69"/>
      <c r="D218" s="70"/>
      <c r="E218" s="69"/>
      <c r="F218" s="71"/>
      <c r="G218" s="71"/>
      <c r="H218" s="71"/>
      <c r="I218" s="72"/>
      <c r="J218" s="72"/>
      <c r="K218" s="72"/>
      <c r="L218" s="73"/>
      <c r="O218" s="186" t="str">
        <f t="shared" si="7"/>
        <v/>
      </c>
      <c r="P218" s="186" t="str">
        <f t="shared" si="6"/>
        <v/>
      </c>
      <c r="Q218" s="44"/>
    </row>
    <row r="219" spans="1:17" s="50" customFormat="1" ht="21" customHeight="1">
      <c r="A219" s="66"/>
      <c r="B219" s="68"/>
      <c r="C219" s="69"/>
      <c r="D219" s="70"/>
      <c r="E219" s="69"/>
      <c r="F219" s="71"/>
      <c r="G219" s="71"/>
      <c r="H219" s="71"/>
      <c r="I219" s="72"/>
      <c r="J219" s="72"/>
      <c r="K219" s="72"/>
      <c r="L219" s="73"/>
      <c r="O219" s="186" t="str">
        <f t="shared" si="7"/>
        <v/>
      </c>
      <c r="P219" s="186" t="str">
        <f t="shared" si="6"/>
        <v/>
      </c>
      <c r="Q219" s="44"/>
    </row>
    <row r="220" spans="1:17" s="50" customFormat="1" ht="21" customHeight="1">
      <c r="A220" s="66"/>
      <c r="B220" s="68"/>
      <c r="C220" s="69"/>
      <c r="D220" s="70"/>
      <c r="E220" s="69"/>
      <c r="F220" s="71"/>
      <c r="G220" s="71"/>
      <c r="H220" s="71"/>
      <c r="I220" s="72"/>
      <c r="J220" s="72"/>
      <c r="K220" s="72"/>
      <c r="L220" s="73"/>
      <c r="O220" s="186" t="str">
        <f t="shared" si="7"/>
        <v/>
      </c>
      <c r="P220" s="186" t="str">
        <f t="shared" si="6"/>
        <v/>
      </c>
      <c r="Q220" s="44"/>
    </row>
    <row r="221" spans="1:17" s="50" customFormat="1" ht="21" customHeight="1">
      <c r="A221" s="66"/>
      <c r="B221" s="68"/>
      <c r="C221" s="69"/>
      <c r="D221" s="70"/>
      <c r="E221" s="69"/>
      <c r="F221" s="71"/>
      <c r="G221" s="71"/>
      <c r="H221" s="71"/>
      <c r="I221" s="72"/>
      <c r="J221" s="72"/>
      <c r="K221" s="72"/>
      <c r="L221" s="73"/>
      <c r="O221" s="186" t="str">
        <f t="shared" si="7"/>
        <v/>
      </c>
      <c r="P221" s="186" t="str">
        <f t="shared" si="6"/>
        <v/>
      </c>
      <c r="Q221" s="44"/>
    </row>
    <row r="222" spans="1:17" s="50" customFormat="1" ht="21" customHeight="1">
      <c r="A222" s="66"/>
      <c r="B222" s="68"/>
      <c r="C222" s="69"/>
      <c r="D222" s="70"/>
      <c r="E222" s="69"/>
      <c r="F222" s="71"/>
      <c r="G222" s="71"/>
      <c r="H222" s="71"/>
      <c r="I222" s="72"/>
      <c r="J222" s="72"/>
      <c r="K222" s="72"/>
      <c r="L222" s="73"/>
      <c r="O222" s="186" t="str">
        <f t="shared" si="7"/>
        <v/>
      </c>
      <c r="P222" s="186" t="str">
        <f t="shared" si="6"/>
        <v/>
      </c>
      <c r="Q222" s="44"/>
    </row>
    <row r="223" spans="1:17" s="50" customFormat="1" ht="21" customHeight="1">
      <c r="A223" s="66"/>
      <c r="B223" s="68"/>
      <c r="C223" s="69"/>
      <c r="D223" s="70"/>
      <c r="E223" s="69"/>
      <c r="F223" s="71"/>
      <c r="G223" s="71"/>
      <c r="H223" s="71"/>
      <c r="I223" s="72"/>
      <c r="J223" s="72"/>
      <c r="K223" s="72"/>
      <c r="L223" s="73"/>
      <c r="O223" s="186" t="str">
        <f t="shared" si="7"/>
        <v/>
      </c>
      <c r="P223" s="186" t="str">
        <f t="shared" si="6"/>
        <v/>
      </c>
      <c r="Q223" s="44"/>
    </row>
    <row r="224" spans="1:17" s="50" customFormat="1" ht="21" customHeight="1">
      <c r="A224" s="66"/>
      <c r="B224" s="68"/>
      <c r="C224" s="69"/>
      <c r="D224" s="70"/>
      <c r="E224" s="69"/>
      <c r="F224" s="71"/>
      <c r="G224" s="71"/>
      <c r="H224" s="71"/>
      <c r="I224" s="72"/>
      <c r="J224" s="72"/>
      <c r="K224" s="72"/>
      <c r="L224" s="73"/>
      <c r="O224" s="186" t="str">
        <f t="shared" si="7"/>
        <v/>
      </c>
      <c r="P224" s="186" t="str">
        <f t="shared" si="6"/>
        <v/>
      </c>
      <c r="Q224" s="44"/>
    </row>
    <row r="225" spans="1:17" s="50" customFormat="1" ht="21" customHeight="1">
      <c r="A225" s="66"/>
      <c r="B225" s="68"/>
      <c r="C225" s="69"/>
      <c r="D225" s="70"/>
      <c r="E225" s="69"/>
      <c r="F225" s="71"/>
      <c r="G225" s="71"/>
      <c r="H225" s="71"/>
      <c r="I225" s="72"/>
      <c r="J225" s="72"/>
      <c r="K225" s="72"/>
      <c r="L225" s="73"/>
      <c r="O225" s="186" t="str">
        <f t="shared" si="7"/>
        <v/>
      </c>
      <c r="P225" s="186" t="str">
        <f t="shared" si="6"/>
        <v/>
      </c>
      <c r="Q225" s="44"/>
    </row>
    <row r="226" spans="1:17" s="50" customFormat="1" ht="21" customHeight="1">
      <c r="A226" s="66"/>
      <c r="B226" s="68"/>
      <c r="C226" s="69"/>
      <c r="D226" s="70"/>
      <c r="E226" s="69"/>
      <c r="F226" s="71"/>
      <c r="G226" s="71"/>
      <c r="H226" s="71"/>
      <c r="I226" s="72"/>
      <c r="J226" s="72"/>
      <c r="K226" s="72"/>
      <c r="L226" s="73"/>
      <c r="O226" s="186" t="str">
        <f t="shared" si="7"/>
        <v/>
      </c>
      <c r="P226" s="186" t="str">
        <f t="shared" si="6"/>
        <v/>
      </c>
      <c r="Q226" s="44"/>
    </row>
    <row r="227" spans="1:17" s="50" customFormat="1" ht="21" customHeight="1">
      <c r="A227" s="66"/>
      <c r="B227" s="68"/>
      <c r="C227" s="69"/>
      <c r="D227" s="70"/>
      <c r="E227" s="69"/>
      <c r="F227" s="71"/>
      <c r="G227" s="71"/>
      <c r="H227" s="71"/>
      <c r="I227" s="72"/>
      <c r="J227" s="72"/>
      <c r="K227" s="72"/>
      <c r="L227" s="73"/>
      <c r="O227" s="186" t="str">
        <f t="shared" si="7"/>
        <v/>
      </c>
      <c r="P227" s="186" t="str">
        <f t="shared" si="6"/>
        <v/>
      </c>
      <c r="Q227" s="44"/>
    </row>
    <row r="228" spans="1:17" s="50" customFormat="1" ht="21" customHeight="1">
      <c r="A228" s="66"/>
      <c r="B228" s="68"/>
      <c r="C228" s="69"/>
      <c r="D228" s="70"/>
      <c r="E228" s="69"/>
      <c r="F228" s="71"/>
      <c r="G228" s="71"/>
      <c r="H228" s="71"/>
      <c r="I228" s="72"/>
      <c r="J228" s="72"/>
      <c r="K228" s="72"/>
      <c r="L228" s="73"/>
      <c r="O228" s="186" t="str">
        <f t="shared" si="7"/>
        <v/>
      </c>
      <c r="P228" s="186" t="str">
        <f t="shared" si="6"/>
        <v/>
      </c>
      <c r="Q228" s="44"/>
    </row>
    <row r="229" spans="1:17" s="50" customFormat="1" ht="21" customHeight="1">
      <c r="A229" s="66"/>
      <c r="B229" s="68"/>
      <c r="C229" s="69"/>
      <c r="D229" s="70"/>
      <c r="E229" s="69"/>
      <c r="F229" s="71"/>
      <c r="G229" s="71"/>
      <c r="H229" s="71"/>
      <c r="I229" s="72"/>
      <c r="J229" s="72"/>
      <c r="K229" s="72"/>
      <c r="L229" s="73"/>
      <c r="O229" s="186" t="str">
        <f t="shared" si="7"/>
        <v/>
      </c>
      <c r="P229" s="186" t="str">
        <f t="shared" si="6"/>
        <v/>
      </c>
      <c r="Q229" s="44"/>
    </row>
    <row r="230" spans="1:17" s="50" customFormat="1" ht="21" customHeight="1">
      <c r="A230" s="66"/>
      <c r="B230" s="68"/>
      <c r="C230" s="69"/>
      <c r="D230" s="70"/>
      <c r="E230" s="69"/>
      <c r="F230" s="71"/>
      <c r="G230" s="71"/>
      <c r="H230" s="71"/>
      <c r="I230" s="72"/>
      <c r="J230" s="72"/>
      <c r="K230" s="72"/>
      <c r="L230" s="73"/>
      <c r="O230" s="186" t="str">
        <f t="shared" si="7"/>
        <v/>
      </c>
      <c r="P230" s="186" t="str">
        <f t="shared" si="6"/>
        <v/>
      </c>
      <c r="Q230" s="44"/>
    </row>
    <row r="231" spans="1:17" s="50" customFormat="1" ht="21" customHeight="1">
      <c r="A231" s="66"/>
      <c r="B231" s="68"/>
      <c r="C231" s="69"/>
      <c r="D231" s="70"/>
      <c r="E231" s="69"/>
      <c r="F231" s="71"/>
      <c r="G231" s="71"/>
      <c r="H231" s="71"/>
      <c r="I231" s="72"/>
      <c r="J231" s="72"/>
      <c r="K231" s="72"/>
      <c r="L231" s="73"/>
      <c r="O231" s="186" t="str">
        <f t="shared" si="7"/>
        <v/>
      </c>
      <c r="P231" s="186" t="str">
        <f t="shared" ref="P231:P288" si="8">IF(COUNTA(A231:B231,D231,F231:H231)=0,"",IF(AND(A231&lt;&gt;"-",COUNTIF(区間名,A231)&gt;0,OR(AND(B231&lt;&gt;"",D231&gt;0,COUNTA(F231:H231)&gt;0),AND(OR(B231="未調査",B231="記録無し"),D231&lt;1,COUNTA(F231:H231)=0))),0,1))</f>
        <v/>
      </c>
      <c r="Q231" s="44"/>
    </row>
    <row r="232" spans="1:17" s="50" customFormat="1" ht="21" customHeight="1">
      <c r="A232" s="66"/>
      <c r="B232" s="68"/>
      <c r="C232" s="69"/>
      <c r="D232" s="70"/>
      <c r="E232" s="69"/>
      <c r="F232" s="71"/>
      <c r="G232" s="71"/>
      <c r="H232" s="71"/>
      <c r="I232" s="72"/>
      <c r="J232" s="72"/>
      <c r="K232" s="72"/>
      <c r="L232" s="73"/>
      <c r="O232" s="186" t="str">
        <f t="shared" ref="O232:O288" si="9">IF(OR($A232="",$A232="範囲外",$A232="-"),"",$A232)</f>
        <v/>
      </c>
      <c r="P232" s="186" t="str">
        <f t="shared" si="8"/>
        <v/>
      </c>
      <c r="Q232" s="44"/>
    </row>
    <row r="233" spans="1:17" s="50" customFormat="1" ht="21" customHeight="1">
      <c r="A233" s="66"/>
      <c r="B233" s="68"/>
      <c r="C233" s="69"/>
      <c r="D233" s="70"/>
      <c r="E233" s="69"/>
      <c r="F233" s="71"/>
      <c r="G233" s="71"/>
      <c r="H233" s="71"/>
      <c r="I233" s="72"/>
      <c r="J233" s="72"/>
      <c r="K233" s="72"/>
      <c r="L233" s="73"/>
      <c r="O233" s="186" t="str">
        <f t="shared" si="9"/>
        <v/>
      </c>
      <c r="P233" s="186" t="str">
        <f t="shared" si="8"/>
        <v/>
      </c>
      <c r="Q233" s="44"/>
    </row>
    <row r="234" spans="1:17" s="50" customFormat="1" ht="21" customHeight="1">
      <c r="A234" s="66"/>
      <c r="B234" s="68"/>
      <c r="C234" s="69"/>
      <c r="D234" s="70"/>
      <c r="E234" s="69"/>
      <c r="F234" s="71"/>
      <c r="G234" s="71"/>
      <c r="H234" s="71"/>
      <c r="I234" s="72"/>
      <c r="J234" s="72"/>
      <c r="K234" s="72"/>
      <c r="L234" s="73"/>
      <c r="O234" s="186" t="str">
        <f t="shared" si="9"/>
        <v/>
      </c>
      <c r="P234" s="186" t="str">
        <f t="shared" si="8"/>
        <v/>
      </c>
      <c r="Q234" s="44"/>
    </row>
    <row r="235" spans="1:17" s="50" customFormat="1" ht="21" customHeight="1">
      <c r="A235" s="66"/>
      <c r="B235" s="68"/>
      <c r="C235" s="69"/>
      <c r="D235" s="70"/>
      <c r="E235" s="69"/>
      <c r="F235" s="71"/>
      <c r="G235" s="71"/>
      <c r="H235" s="71"/>
      <c r="I235" s="72"/>
      <c r="J235" s="72"/>
      <c r="K235" s="72"/>
      <c r="L235" s="73"/>
      <c r="O235" s="186" t="str">
        <f t="shared" si="9"/>
        <v/>
      </c>
      <c r="P235" s="186" t="str">
        <f t="shared" si="8"/>
        <v/>
      </c>
      <c r="Q235" s="44"/>
    </row>
    <row r="236" spans="1:17" s="50" customFormat="1" ht="21" customHeight="1">
      <c r="A236" s="66"/>
      <c r="B236" s="68"/>
      <c r="C236" s="69"/>
      <c r="D236" s="70"/>
      <c r="E236" s="69"/>
      <c r="F236" s="71"/>
      <c r="G236" s="71"/>
      <c r="H236" s="71"/>
      <c r="I236" s="72"/>
      <c r="J236" s="72"/>
      <c r="K236" s="72"/>
      <c r="L236" s="73"/>
      <c r="O236" s="186" t="str">
        <f t="shared" si="9"/>
        <v/>
      </c>
      <c r="P236" s="186" t="str">
        <f t="shared" si="8"/>
        <v/>
      </c>
      <c r="Q236" s="44"/>
    </row>
    <row r="237" spans="1:17" s="50" customFormat="1" ht="21" customHeight="1">
      <c r="A237" s="66"/>
      <c r="B237" s="68"/>
      <c r="C237" s="69"/>
      <c r="D237" s="70"/>
      <c r="E237" s="69"/>
      <c r="F237" s="71"/>
      <c r="G237" s="71"/>
      <c r="H237" s="71"/>
      <c r="I237" s="72"/>
      <c r="J237" s="72"/>
      <c r="K237" s="72"/>
      <c r="L237" s="73"/>
      <c r="O237" s="186" t="str">
        <f t="shared" si="9"/>
        <v/>
      </c>
      <c r="P237" s="186" t="str">
        <f t="shared" si="8"/>
        <v/>
      </c>
      <c r="Q237" s="44"/>
    </row>
    <row r="238" spans="1:17" s="50" customFormat="1" ht="21" customHeight="1">
      <c r="A238" s="66"/>
      <c r="B238" s="68"/>
      <c r="C238" s="69"/>
      <c r="D238" s="70"/>
      <c r="E238" s="69"/>
      <c r="F238" s="71"/>
      <c r="G238" s="71"/>
      <c r="H238" s="71"/>
      <c r="I238" s="72"/>
      <c r="J238" s="72"/>
      <c r="K238" s="72"/>
      <c r="L238" s="73"/>
      <c r="O238" s="186" t="str">
        <f t="shared" si="9"/>
        <v/>
      </c>
      <c r="P238" s="186" t="str">
        <f t="shared" si="8"/>
        <v/>
      </c>
      <c r="Q238" s="44"/>
    </row>
    <row r="239" spans="1:17" s="50" customFormat="1" ht="21" customHeight="1">
      <c r="A239" s="66"/>
      <c r="B239" s="68"/>
      <c r="C239" s="69"/>
      <c r="D239" s="70"/>
      <c r="E239" s="69"/>
      <c r="F239" s="71"/>
      <c r="G239" s="71"/>
      <c r="H239" s="71"/>
      <c r="I239" s="72"/>
      <c r="J239" s="72"/>
      <c r="K239" s="72"/>
      <c r="L239" s="73"/>
      <c r="O239" s="186" t="str">
        <f t="shared" si="9"/>
        <v/>
      </c>
      <c r="P239" s="186" t="str">
        <f t="shared" si="8"/>
        <v/>
      </c>
      <c r="Q239" s="44"/>
    </row>
    <row r="240" spans="1:17" s="50" customFormat="1" ht="21" customHeight="1">
      <c r="A240" s="66"/>
      <c r="B240" s="68"/>
      <c r="C240" s="69"/>
      <c r="D240" s="70"/>
      <c r="E240" s="69"/>
      <c r="F240" s="71"/>
      <c r="G240" s="71"/>
      <c r="H240" s="71"/>
      <c r="I240" s="72"/>
      <c r="J240" s="72"/>
      <c r="K240" s="72"/>
      <c r="L240" s="73"/>
      <c r="O240" s="186" t="str">
        <f t="shared" si="9"/>
        <v/>
      </c>
      <c r="P240" s="186" t="str">
        <f t="shared" si="8"/>
        <v/>
      </c>
      <c r="Q240" s="44"/>
    </row>
    <row r="241" spans="1:17" s="50" customFormat="1" ht="21" customHeight="1">
      <c r="A241" s="66"/>
      <c r="B241" s="68"/>
      <c r="C241" s="69"/>
      <c r="D241" s="70"/>
      <c r="E241" s="69"/>
      <c r="F241" s="71"/>
      <c r="G241" s="71"/>
      <c r="H241" s="71"/>
      <c r="I241" s="72"/>
      <c r="J241" s="72"/>
      <c r="K241" s="72"/>
      <c r="L241" s="73"/>
      <c r="O241" s="186" t="str">
        <f t="shared" si="9"/>
        <v/>
      </c>
      <c r="P241" s="186" t="str">
        <f t="shared" si="8"/>
        <v/>
      </c>
      <c r="Q241" s="44"/>
    </row>
    <row r="242" spans="1:17" s="50" customFormat="1" ht="21" customHeight="1">
      <c r="A242" s="66"/>
      <c r="B242" s="68"/>
      <c r="C242" s="69"/>
      <c r="D242" s="70"/>
      <c r="E242" s="69"/>
      <c r="F242" s="71"/>
      <c r="G242" s="71"/>
      <c r="H242" s="71"/>
      <c r="I242" s="72"/>
      <c r="J242" s="72"/>
      <c r="K242" s="72"/>
      <c r="L242" s="73"/>
      <c r="O242" s="186" t="str">
        <f t="shared" si="9"/>
        <v/>
      </c>
      <c r="P242" s="186" t="str">
        <f t="shared" si="8"/>
        <v/>
      </c>
      <c r="Q242" s="44"/>
    </row>
    <row r="243" spans="1:17" s="50" customFormat="1" ht="21" customHeight="1">
      <c r="A243" s="66"/>
      <c r="B243" s="68"/>
      <c r="C243" s="69"/>
      <c r="D243" s="70"/>
      <c r="E243" s="69"/>
      <c r="F243" s="71"/>
      <c r="G243" s="71"/>
      <c r="H243" s="71"/>
      <c r="I243" s="72"/>
      <c r="J243" s="72"/>
      <c r="K243" s="72"/>
      <c r="L243" s="73"/>
      <c r="O243" s="186" t="str">
        <f t="shared" si="9"/>
        <v/>
      </c>
      <c r="P243" s="186" t="str">
        <f t="shared" si="8"/>
        <v/>
      </c>
      <c r="Q243" s="44"/>
    </row>
    <row r="244" spans="1:17" s="50" customFormat="1" ht="21" customHeight="1">
      <c r="A244" s="66"/>
      <c r="B244" s="68"/>
      <c r="C244" s="69"/>
      <c r="D244" s="70"/>
      <c r="E244" s="69"/>
      <c r="F244" s="71"/>
      <c r="G244" s="71"/>
      <c r="H244" s="71"/>
      <c r="I244" s="72"/>
      <c r="J244" s="72"/>
      <c r="K244" s="72"/>
      <c r="L244" s="73"/>
      <c r="O244" s="186" t="str">
        <f t="shared" si="9"/>
        <v/>
      </c>
      <c r="P244" s="186" t="str">
        <f t="shared" si="8"/>
        <v/>
      </c>
      <c r="Q244" s="44"/>
    </row>
    <row r="245" spans="1:17" s="50" customFormat="1" ht="21" customHeight="1">
      <c r="A245" s="66"/>
      <c r="B245" s="68"/>
      <c r="C245" s="69"/>
      <c r="D245" s="70"/>
      <c r="E245" s="69"/>
      <c r="F245" s="71"/>
      <c r="G245" s="71"/>
      <c r="H245" s="71"/>
      <c r="I245" s="72"/>
      <c r="J245" s="72"/>
      <c r="K245" s="72"/>
      <c r="L245" s="73"/>
      <c r="O245" s="186" t="str">
        <f t="shared" si="9"/>
        <v/>
      </c>
      <c r="P245" s="186" t="str">
        <f t="shared" si="8"/>
        <v/>
      </c>
      <c r="Q245" s="44"/>
    </row>
    <row r="246" spans="1:17" s="50" customFormat="1" ht="21" customHeight="1">
      <c r="A246" s="66"/>
      <c r="B246" s="68"/>
      <c r="C246" s="69"/>
      <c r="D246" s="70"/>
      <c r="E246" s="69"/>
      <c r="F246" s="71"/>
      <c r="G246" s="71"/>
      <c r="H246" s="71"/>
      <c r="I246" s="72"/>
      <c r="J246" s="72"/>
      <c r="K246" s="72"/>
      <c r="L246" s="73"/>
      <c r="O246" s="186" t="str">
        <f t="shared" si="9"/>
        <v/>
      </c>
      <c r="P246" s="186" t="str">
        <f t="shared" si="8"/>
        <v/>
      </c>
      <c r="Q246" s="44"/>
    </row>
    <row r="247" spans="1:17" s="50" customFormat="1" ht="21" customHeight="1">
      <c r="A247" s="66"/>
      <c r="B247" s="68"/>
      <c r="C247" s="69"/>
      <c r="D247" s="70"/>
      <c r="E247" s="69"/>
      <c r="F247" s="71"/>
      <c r="G247" s="71"/>
      <c r="H247" s="71"/>
      <c r="I247" s="72"/>
      <c r="J247" s="72"/>
      <c r="K247" s="72"/>
      <c r="L247" s="73"/>
      <c r="O247" s="186" t="str">
        <f t="shared" si="9"/>
        <v/>
      </c>
      <c r="P247" s="186" t="str">
        <f t="shared" si="8"/>
        <v/>
      </c>
      <c r="Q247" s="44"/>
    </row>
    <row r="248" spans="1:17" s="50" customFormat="1" ht="21" customHeight="1">
      <c r="A248" s="66"/>
      <c r="B248" s="68"/>
      <c r="C248" s="69"/>
      <c r="D248" s="70"/>
      <c r="E248" s="69"/>
      <c r="F248" s="71"/>
      <c r="G248" s="71"/>
      <c r="H248" s="71"/>
      <c r="I248" s="72"/>
      <c r="J248" s="72"/>
      <c r="K248" s="72"/>
      <c r="L248" s="73"/>
      <c r="O248" s="186" t="str">
        <f t="shared" si="9"/>
        <v/>
      </c>
      <c r="P248" s="186" t="str">
        <f t="shared" si="8"/>
        <v/>
      </c>
      <c r="Q248" s="44"/>
    </row>
    <row r="249" spans="1:17" s="50" customFormat="1" ht="21" customHeight="1">
      <c r="A249" s="66"/>
      <c r="B249" s="68"/>
      <c r="C249" s="69"/>
      <c r="D249" s="70"/>
      <c r="E249" s="69"/>
      <c r="F249" s="71"/>
      <c r="G249" s="71"/>
      <c r="H249" s="71"/>
      <c r="I249" s="72"/>
      <c r="J249" s="72"/>
      <c r="K249" s="72"/>
      <c r="L249" s="73"/>
      <c r="O249" s="186" t="str">
        <f t="shared" si="9"/>
        <v/>
      </c>
      <c r="P249" s="186" t="str">
        <f t="shared" si="8"/>
        <v/>
      </c>
      <c r="Q249" s="44"/>
    </row>
    <row r="250" spans="1:17" s="50" customFormat="1" ht="21" customHeight="1">
      <c r="A250" s="66"/>
      <c r="B250" s="68"/>
      <c r="C250" s="69"/>
      <c r="D250" s="70"/>
      <c r="E250" s="69"/>
      <c r="F250" s="71"/>
      <c r="G250" s="71"/>
      <c r="H250" s="71"/>
      <c r="I250" s="72"/>
      <c r="J250" s="72"/>
      <c r="K250" s="72"/>
      <c r="L250" s="73"/>
      <c r="O250" s="186" t="str">
        <f t="shared" si="9"/>
        <v/>
      </c>
      <c r="P250" s="186" t="str">
        <f t="shared" si="8"/>
        <v/>
      </c>
      <c r="Q250" s="44"/>
    </row>
    <row r="251" spans="1:17" s="50" customFormat="1" ht="21" customHeight="1">
      <c r="A251" s="66"/>
      <c r="B251" s="68"/>
      <c r="C251" s="69"/>
      <c r="D251" s="70"/>
      <c r="E251" s="69"/>
      <c r="F251" s="71"/>
      <c r="G251" s="71"/>
      <c r="H251" s="71"/>
      <c r="I251" s="72"/>
      <c r="J251" s="72"/>
      <c r="K251" s="72"/>
      <c r="L251" s="73"/>
      <c r="O251" s="186" t="str">
        <f t="shared" si="9"/>
        <v/>
      </c>
      <c r="P251" s="186" t="str">
        <f t="shared" si="8"/>
        <v/>
      </c>
      <c r="Q251" s="44"/>
    </row>
    <row r="252" spans="1:17" s="50" customFormat="1" ht="21" customHeight="1">
      <c r="A252" s="66"/>
      <c r="B252" s="68"/>
      <c r="C252" s="69"/>
      <c r="D252" s="70"/>
      <c r="E252" s="69"/>
      <c r="F252" s="71"/>
      <c r="G252" s="71"/>
      <c r="H252" s="71"/>
      <c r="I252" s="72"/>
      <c r="J252" s="72"/>
      <c r="K252" s="72"/>
      <c r="L252" s="73"/>
      <c r="O252" s="186" t="str">
        <f t="shared" si="9"/>
        <v/>
      </c>
      <c r="P252" s="186" t="str">
        <f t="shared" si="8"/>
        <v/>
      </c>
      <c r="Q252" s="44"/>
    </row>
    <row r="253" spans="1:17" s="50" customFormat="1" ht="21" customHeight="1">
      <c r="A253" s="66"/>
      <c r="B253" s="68"/>
      <c r="C253" s="69"/>
      <c r="D253" s="70"/>
      <c r="E253" s="69"/>
      <c r="F253" s="71"/>
      <c r="G253" s="71"/>
      <c r="H253" s="71"/>
      <c r="I253" s="72"/>
      <c r="J253" s="72"/>
      <c r="K253" s="72"/>
      <c r="L253" s="73"/>
      <c r="O253" s="186" t="str">
        <f t="shared" si="9"/>
        <v/>
      </c>
      <c r="P253" s="186" t="str">
        <f t="shared" si="8"/>
        <v/>
      </c>
      <c r="Q253" s="44"/>
    </row>
    <row r="254" spans="1:17" s="50" customFormat="1" ht="21" customHeight="1">
      <c r="A254" s="66"/>
      <c r="B254" s="68"/>
      <c r="C254" s="69"/>
      <c r="D254" s="70"/>
      <c r="E254" s="69"/>
      <c r="F254" s="71"/>
      <c r="G254" s="71"/>
      <c r="H254" s="71"/>
      <c r="I254" s="72"/>
      <c r="J254" s="72"/>
      <c r="K254" s="72"/>
      <c r="L254" s="73"/>
      <c r="O254" s="186" t="str">
        <f t="shared" si="9"/>
        <v/>
      </c>
      <c r="P254" s="186" t="str">
        <f t="shared" si="8"/>
        <v/>
      </c>
      <c r="Q254" s="44"/>
    </row>
    <row r="255" spans="1:17" s="50" customFormat="1" ht="21" customHeight="1">
      <c r="A255" s="66"/>
      <c r="B255" s="68"/>
      <c r="C255" s="69"/>
      <c r="D255" s="70"/>
      <c r="E255" s="69"/>
      <c r="F255" s="71"/>
      <c r="G255" s="71"/>
      <c r="H255" s="71"/>
      <c r="I255" s="72"/>
      <c r="J255" s="72"/>
      <c r="K255" s="72"/>
      <c r="L255" s="73"/>
      <c r="O255" s="186" t="str">
        <f t="shared" si="9"/>
        <v/>
      </c>
      <c r="P255" s="186" t="str">
        <f t="shared" si="8"/>
        <v/>
      </c>
      <c r="Q255" s="44"/>
    </row>
    <row r="256" spans="1:17" s="50" customFormat="1" ht="21" customHeight="1">
      <c r="A256" s="66"/>
      <c r="B256" s="68"/>
      <c r="C256" s="69"/>
      <c r="D256" s="70"/>
      <c r="E256" s="69"/>
      <c r="F256" s="71"/>
      <c r="G256" s="71"/>
      <c r="H256" s="71"/>
      <c r="I256" s="72"/>
      <c r="J256" s="72"/>
      <c r="K256" s="72"/>
      <c r="L256" s="73"/>
      <c r="O256" s="186" t="str">
        <f t="shared" si="9"/>
        <v/>
      </c>
      <c r="P256" s="186" t="str">
        <f t="shared" si="8"/>
        <v/>
      </c>
      <c r="Q256" s="44"/>
    </row>
    <row r="257" spans="1:17" s="50" customFormat="1" ht="21" customHeight="1">
      <c r="A257" s="66"/>
      <c r="B257" s="68"/>
      <c r="C257" s="69"/>
      <c r="D257" s="70"/>
      <c r="E257" s="69"/>
      <c r="F257" s="71"/>
      <c r="G257" s="71"/>
      <c r="H257" s="71"/>
      <c r="I257" s="72"/>
      <c r="J257" s="72"/>
      <c r="K257" s="72"/>
      <c r="L257" s="73"/>
      <c r="O257" s="186" t="str">
        <f t="shared" si="9"/>
        <v/>
      </c>
      <c r="P257" s="186" t="str">
        <f t="shared" si="8"/>
        <v/>
      </c>
      <c r="Q257" s="44"/>
    </row>
    <row r="258" spans="1:17" s="50" customFormat="1" ht="21" customHeight="1">
      <c r="A258" s="66"/>
      <c r="B258" s="68"/>
      <c r="C258" s="69"/>
      <c r="D258" s="70"/>
      <c r="E258" s="69"/>
      <c r="F258" s="71"/>
      <c r="G258" s="71"/>
      <c r="H258" s="71"/>
      <c r="I258" s="72"/>
      <c r="J258" s="72"/>
      <c r="K258" s="72"/>
      <c r="L258" s="73"/>
      <c r="O258" s="186" t="str">
        <f t="shared" si="9"/>
        <v/>
      </c>
      <c r="P258" s="186" t="str">
        <f t="shared" si="8"/>
        <v/>
      </c>
      <c r="Q258" s="44"/>
    </row>
    <row r="259" spans="1:17" s="50" customFormat="1" ht="21" customHeight="1">
      <c r="A259" s="66"/>
      <c r="B259" s="68"/>
      <c r="C259" s="69"/>
      <c r="D259" s="70"/>
      <c r="E259" s="69"/>
      <c r="F259" s="71"/>
      <c r="G259" s="71"/>
      <c r="H259" s="71"/>
      <c r="I259" s="72"/>
      <c r="J259" s="72"/>
      <c r="K259" s="72"/>
      <c r="L259" s="73"/>
      <c r="O259" s="186" t="str">
        <f t="shared" si="9"/>
        <v/>
      </c>
      <c r="P259" s="186" t="str">
        <f t="shared" si="8"/>
        <v/>
      </c>
      <c r="Q259" s="44"/>
    </row>
    <row r="260" spans="1:17" s="50" customFormat="1" ht="21" customHeight="1">
      <c r="A260" s="66"/>
      <c r="B260" s="68"/>
      <c r="C260" s="69"/>
      <c r="D260" s="70"/>
      <c r="E260" s="69"/>
      <c r="F260" s="71"/>
      <c r="G260" s="71"/>
      <c r="H260" s="71"/>
      <c r="I260" s="72"/>
      <c r="J260" s="72"/>
      <c r="K260" s="72"/>
      <c r="L260" s="73"/>
      <c r="O260" s="186" t="str">
        <f t="shared" si="9"/>
        <v/>
      </c>
      <c r="P260" s="186" t="str">
        <f t="shared" si="8"/>
        <v/>
      </c>
      <c r="Q260" s="44"/>
    </row>
    <row r="261" spans="1:17" s="50" customFormat="1" ht="21" customHeight="1">
      <c r="A261" s="66"/>
      <c r="B261" s="68"/>
      <c r="C261" s="69"/>
      <c r="D261" s="70"/>
      <c r="E261" s="69"/>
      <c r="F261" s="71"/>
      <c r="G261" s="71"/>
      <c r="H261" s="71"/>
      <c r="I261" s="72"/>
      <c r="J261" s="72"/>
      <c r="K261" s="72"/>
      <c r="L261" s="73"/>
      <c r="O261" s="186" t="str">
        <f t="shared" si="9"/>
        <v/>
      </c>
      <c r="P261" s="186" t="str">
        <f t="shared" si="8"/>
        <v/>
      </c>
      <c r="Q261" s="44"/>
    </row>
    <row r="262" spans="1:17" s="50" customFormat="1" ht="21" customHeight="1">
      <c r="A262" s="66"/>
      <c r="B262" s="68"/>
      <c r="C262" s="69"/>
      <c r="D262" s="70"/>
      <c r="E262" s="69"/>
      <c r="F262" s="71"/>
      <c r="G262" s="71"/>
      <c r="H262" s="71"/>
      <c r="I262" s="72"/>
      <c r="J262" s="72"/>
      <c r="K262" s="72"/>
      <c r="L262" s="73"/>
      <c r="O262" s="186" t="str">
        <f t="shared" si="9"/>
        <v/>
      </c>
      <c r="P262" s="186" t="str">
        <f t="shared" si="8"/>
        <v/>
      </c>
      <c r="Q262" s="44"/>
    </row>
    <row r="263" spans="1:17" s="50" customFormat="1" ht="21" customHeight="1">
      <c r="A263" s="66"/>
      <c r="B263" s="68"/>
      <c r="C263" s="69"/>
      <c r="D263" s="70"/>
      <c r="E263" s="69"/>
      <c r="F263" s="71"/>
      <c r="G263" s="71"/>
      <c r="H263" s="71"/>
      <c r="I263" s="72"/>
      <c r="J263" s="72"/>
      <c r="K263" s="72"/>
      <c r="L263" s="73"/>
      <c r="O263" s="186" t="str">
        <f t="shared" si="9"/>
        <v/>
      </c>
      <c r="P263" s="186" t="str">
        <f t="shared" si="8"/>
        <v/>
      </c>
      <c r="Q263" s="44"/>
    </row>
    <row r="264" spans="1:17" s="50" customFormat="1" ht="21" customHeight="1">
      <c r="A264" s="66"/>
      <c r="B264" s="68"/>
      <c r="C264" s="69"/>
      <c r="D264" s="70"/>
      <c r="E264" s="69"/>
      <c r="F264" s="71"/>
      <c r="G264" s="71"/>
      <c r="H264" s="71"/>
      <c r="I264" s="72"/>
      <c r="J264" s="72"/>
      <c r="K264" s="72"/>
      <c r="L264" s="73"/>
      <c r="O264" s="186" t="str">
        <f t="shared" si="9"/>
        <v/>
      </c>
      <c r="P264" s="186" t="str">
        <f t="shared" si="8"/>
        <v/>
      </c>
      <c r="Q264" s="44"/>
    </row>
    <row r="265" spans="1:17" s="50" customFormat="1" ht="21" customHeight="1">
      <c r="A265" s="66"/>
      <c r="B265" s="68"/>
      <c r="C265" s="69"/>
      <c r="D265" s="70"/>
      <c r="E265" s="69"/>
      <c r="F265" s="71"/>
      <c r="G265" s="71"/>
      <c r="H265" s="71"/>
      <c r="I265" s="72"/>
      <c r="J265" s="72"/>
      <c r="K265" s="72"/>
      <c r="L265" s="73"/>
      <c r="O265" s="186" t="str">
        <f t="shared" si="9"/>
        <v/>
      </c>
      <c r="P265" s="186" t="str">
        <f t="shared" si="8"/>
        <v/>
      </c>
      <c r="Q265" s="44"/>
    </row>
    <row r="266" spans="1:17" s="50" customFormat="1" ht="21" customHeight="1">
      <c r="A266" s="66"/>
      <c r="B266" s="68"/>
      <c r="C266" s="69"/>
      <c r="D266" s="70"/>
      <c r="E266" s="69"/>
      <c r="F266" s="71"/>
      <c r="G266" s="71"/>
      <c r="H266" s="71"/>
      <c r="I266" s="72"/>
      <c r="J266" s="72"/>
      <c r="K266" s="72"/>
      <c r="L266" s="73"/>
      <c r="O266" s="186" t="str">
        <f t="shared" si="9"/>
        <v/>
      </c>
      <c r="P266" s="186" t="str">
        <f t="shared" si="8"/>
        <v/>
      </c>
      <c r="Q266" s="44"/>
    </row>
    <row r="267" spans="1:17" s="50" customFormat="1" ht="21" customHeight="1">
      <c r="A267" s="66"/>
      <c r="B267" s="68"/>
      <c r="C267" s="69"/>
      <c r="D267" s="70"/>
      <c r="E267" s="69"/>
      <c r="F267" s="71"/>
      <c r="G267" s="71"/>
      <c r="H267" s="71"/>
      <c r="I267" s="72"/>
      <c r="J267" s="72"/>
      <c r="K267" s="72"/>
      <c r="L267" s="73"/>
      <c r="O267" s="186" t="str">
        <f t="shared" si="9"/>
        <v/>
      </c>
      <c r="P267" s="186" t="str">
        <f t="shared" si="8"/>
        <v/>
      </c>
      <c r="Q267" s="44"/>
    </row>
    <row r="268" spans="1:17" s="50" customFormat="1" ht="21" customHeight="1">
      <c r="A268" s="66"/>
      <c r="B268" s="68"/>
      <c r="C268" s="69"/>
      <c r="D268" s="70"/>
      <c r="E268" s="69"/>
      <c r="F268" s="71"/>
      <c r="G268" s="71"/>
      <c r="H268" s="71"/>
      <c r="I268" s="72"/>
      <c r="J268" s="72"/>
      <c r="K268" s="72"/>
      <c r="L268" s="73"/>
      <c r="O268" s="186" t="str">
        <f t="shared" si="9"/>
        <v/>
      </c>
      <c r="P268" s="186" t="str">
        <f t="shared" si="8"/>
        <v/>
      </c>
      <c r="Q268" s="44"/>
    </row>
    <row r="269" spans="1:17" s="50" customFormat="1" ht="21" customHeight="1">
      <c r="A269" s="66"/>
      <c r="B269" s="68"/>
      <c r="C269" s="69"/>
      <c r="D269" s="70"/>
      <c r="E269" s="69"/>
      <c r="F269" s="71"/>
      <c r="G269" s="71"/>
      <c r="H269" s="71"/>
      <c r="I269" s="72"/>
      <c r="J269" s="72"/>
      <c r="K269" s="72"/>
      <c r="L269" s="73"/>
      <c r="O269" s="186" t="str">
        <f t="shared" si="9"/>
        <v/>
      </c>
      <c r="P269" s="186" t="str">
        <f t="shared" si="8"/>
        <v/>
      </c>
      <c r="Q269" s="44"/>
    </row>
    <row r="270" spans="1:17" s="50" customFormat="1" ht="21" customHeight="1">
      <c r="A270" s="66"/>
      <c r="B270" s="68"/>
      <c r="C270" s="69"/>
      <c r="D270" s="70"/>
      <c r="E270" s="69"/>
      <c r="F270" s="71"/>
      <c r="G270" s="71"/>
      <c r="H270" s="71"/>
      <c r="I270" s="72"/>
      <c r="J270" s="72"/>
      <c r="K270" s="72"/>
      <c r="L270" s="73"/>
      <c r="O270" s="186" t="str">
        <f t="shared" si="9"/>
        <v/>
      </c>
      <c r="P270" s="186" t="str">
        <f t="shared" si="8"/>
        <v/>
      </c>
      <c r="Q270" s="44"/>
    </row>
    <row r="271" spans="1:17" s="50" customFormat="1" ht="21" customHeight="1">
      <c r="A271" s="66"/>
      <c r="B271" s="68"/>
      <c r="C271" s="69"/>
      <c r="D271" s="70"/>
      <c r="E271" s="69"/>
      <c r="F271" s="71"/>
      <c r="G271" s="71"/>
      <c r="H271" s="71"/>
      <c r="I271" s="72"/>
      <c r="J271" s="72"/>
      <c r="K271" s="72"/>
      <c r="L271" s="73"/>
      <c r="O271" s="186" t="str">
        <f t="shared" si="9"/>
        <v/>
      </c>
      <c r="P271" s="186" t="str">
        <f t="shared" si="8"/>
        <v/>
      </c>
      <c r="Q271" s="44"/>
    </row>
    <row r="272" spans="1:17" s="50" customFormat="1" ht="21" customHeight="1">
      <c r="A272" s="66"/>
      <c r="B272" s="68"/>
      <c r="C272" s="69"/>
      <c r="D272" s="70"/>
      <c r="E272" s="69"/>
      <c r="F272" s="71"/>
      <c r="G272" s="71"/>
      <c r="H272" s="71"/>
      <c r="I272" s="72"/>
      <c r="J272" s="72"/>
      <c r="K272" s="72"/>
      <c r="L272" s="73"/>
      <c r="O272" s="186" t="str">
        <f t="shared" si="9"/>
        <v/>
      </c>
      <c r="P272" s="186" t="str">
        <f t="shared" si="8"/>
        <v/>
      </c>
      <c r="Q272" s="44"/>
    </row>
    <row r="273" spans="1:17" s="50" customFormat="1" ht="21" customHeight="1">
      <c r="A273" s="66"/>
      <c r="B273" s="68"/>
      <c r="C273" s="69"/>
      <c r="D273" s="70"/>
      <c r="E273" s="69"/>
      <c r="F273" s="71"/>
      <c r="G273" s="71"/>
      <c r="H273" s="71"/>
      <c r="I273" s="72"/>
      <c r="J273" s="72"/>
      <c r="K273" s="72"/>
      <c r="L273" s="73"/>
      <c r="O273" s="186" t="str">
        <f t="shared" si="9"/>
        <v/>
      </c>
      <c r="P273" s="186" t="str">
        <f t="shared" si="8"/>
        <v/>
      </c>
      <c r="Q273" s="44"/>
    </row>
    <row r="274" spans="1:17" s="50" customFormat="1" ht="21" customHeight="1">
      <c r="A274" s="66"/>
      <c r="B274" s="68"/>
      <c r="C274" s="69"/>
      <c r="D274" s="70"/>
      <c r="E274" s="69"/>
      <c r="F274" s="71"/>
      <c r="G274" s="71"/>
      <c r="H274" s="71"/>
      <c r="I274" s="72"/>
      <c r="J274" s="72"/>
      <c r="K274" s="72"/>
      <c r="L274" s="73"/>
      <c r="O274" s="186" t="str">
        <f t="shared" si="9"/>
        <v/>
      </c>
      <c r="P274" s="186" t="str">
        <f t="shared" si="8"/>
        <v/>
      </c>
      <c r="Q274" s="44"/>
    </row>
    <row r="275" spans="1:17" s="50" customFormat="1" ht="21" customHeight="1">
      <c r="A275" s="66"/>
      <c r="B275" s="68"/>
      <c r="C275" s="69"/>
      <c r="D275" s="70"/>
      <c r="E275" s="69"/>
      <c r="F275" s="71"/>
      <c r="G275" s="71"/>
      <c r="H275" s="71"/>
      <c r="I275" s="72"/>
      <c r="J275" s="72"/>
      <c r="K275" s="72"/>
      <c r="L275" s="73"/>
      <c r="O275" s="186" t="str">
        <f t="shared" si="9"/>
        <v/>
      </c>
      <c r="P275" s="186" t="str">
        <f t="shared" si="8"/>
        <v/>
      </c>
      <c r="Q275" s="44"/>
    </row>
    <row r="276" spans="1:17" s="50" customFormat="1" ht="21" customHeight="1">
      <c r="A276" s="66"/>
      <c r="B276" s="68"/>
      <c r="C276" s="69"/>
      <c r="D276" s="70"/>
      <c r="E276" s="69"/>
      <c r="F276" s="71"/>
      <c r="G276" s="71"/>
      <c r="H276" s="71"/>
      <c r="I276" s="72"/>
      <c r="J276" s="72"/>
      <c r="K276" s="72"/>
      <c r="L276" s="73"/>
      <c r="O276" s="186" t="str">
        <f t="shared" si="9"/>
        <v/>
      </c>
      <c r="P276" s="186" t="str">
        <f t="shared" si="8"/>
        <v/>
      </c>
      <c r="Q276" s="44"/>
    </row>
    <row r="277" spans="1:17" s="50" customFormat="1" ht="21" customHeight="1">
      <c r="A277" s="66"/>
      <c r="B277" s="68"/>
      <c r="C277" s="69"/>
      <c r="D277" s="70"/>
      <c r="E277" s="69"/>
      <c r="F277" s="71"/>
      <c r="G277" s="71"/>
      <c r="H277" s="71"/>
      <c r="I277" s="72"/>
      <c r="J277" s="72"/>
      <c r="K277" s="72"/>
      <c r="L277" s="73"/>
      <c r="O277" s="186" t="str">
        <f t="shared" si="9"/>
        <v/>
      </c>
      <c r="P277" s="186" t="str">
        <f t="shared" si="8"/>
        <v/>
      </c>
      <c r="Q277" s="44"/>
    </row>
    <row r="278" spans="1:17" s="50" customFormat="1" ht="21" customHeight="1">
      <c r="A278" s="66"/>
      <c r="B278" s="68"/>
      <c r="C278" s="69"/>
      <c r="D278" s="70"/>
      <c r="E278" s="69"/>
      <c r="F278" s="71"/>
      <c r="G278" s="71"/>
      <c r="H278" s="71"/>
      <c r="I278" s="72"/>
      <c r="J278" s="72"/>
      <c r="K278" s="72"/>
      <c r="L278" s="73"/>
      <c r="O278" s="186" t="str">
        <f t="shared" si="9"/>
        <v/>
      </c>
      <c r="P278" s="186" t="str">
        <f t="shared" si="8"/>
        <v/>
      </c>
      <c r="Q278" s="44"/>
    </row>
    <row r="279" spans="1:17" s="50" customFormat="1" ht="21" customHeight="1">
      <c r="A279" s="66"/>
      <c r="B279" s="68"/>
      <c r="C279" s="69"/>
      <c r="D279" s="70"/>
      <c r="E279" s="69"/>
      <c r="F279" s="71"/>
      <c r="G279" s="71"/>
      <c r="H279" s="71"/>
      <c r="I279" s="72"/>
      <c r="J279" s="72"/>
      <c r="K279" s="72"/>
      <c r="L279" s="73"/>
      <c r="O279" s="186" t="str">
        <f t="shared" si="9"/>
        <v/>
      </c>
      <c r="P279" s="186" t="str">
        <f t="shared" si="8"/>
        <v/>
      </c>
      <c r="Q279" s="44"/>
    </row>
    <row r="280" spans="1:17" s="50" customFormat="1" ht="21" customHeight="1">
      <c r="A280" s="66"/>
      <c r="B280" s="68"/>
      <c r="C280" s="69"/>
      <c r="D280" s="70"/>
      <c r="E280" s="69"/>
      <c r="F280" s="71"/>
      <c r="G280" s="71"/>
      <c r="H280" s="71"/>
      <c r="I280" s="72"/>
      <c r="J280" s="72"/>
      <c r="K280" s="72"/>
      <c r="L280" s="73"/>
      <c r="O280" s="186" t="str">
        <f t="shared" si="9"/>
        <v/>
      </c>
      <c r="P280" s="186" t="str">
        <f t="shared" si="8"/>
        <v/>
      </c>
      <c r="Q280" s="44"/>
    </row>
    <row r="281" spans="1:17" s="50" customFormat="1" ht="21" customHeight="1">
      <c r="A281" s="66"/>
      <c r="B281" s="68"/>
      <c r="C281" s="69"/>
      <c r="D281" s="70"/>
      <c r="E281" s="69"/>
      <c r="F281" s="71"/>
      <c r="G281" s="71"/>
      <c r="H281" s="71"/>
      <c r="I281" s="72"/>
      <c r="J281" s="72"/>
      <c r="K281" s="72"/>
      <c r="L281" s="73"/>
      <c r="O281" s="186" t="str">
        <f t="shared" si="9"/>
        <v/>
      </c>
      <c r="P281" s="186" t="str">
        <f t="shared" si="8"/>
        <v/>
      </c>
      <c r="Q281" s="44"/>
    </row>
    <row r="282" spans="1:17" s="50" customFormat="1" ht="21" customHeight="1">
      <c r="A282" s="66"/>
      <c r="B282" s="68"/>
      <c r="C282" s="69"/>
      <c r="D282" s="70"/>
      <c r="E282" s="69"/>
      <c r="F282" s="71"/>
      <c r="G282" s="71"/>
      <c r="H282" s="71"/>
      <c r="I282" s="72"/>
      <c r="J282" s="72"/>
      <c r="K282" s="72"/>
      <c r="L282" s="73"/>
      <c r="O282" s="186" t="str">
        <f t="shared" si="9"/>
        <v/>
      </c>
      <c r="P282" s="186" t="str">
        <f t="shared" si="8"/>
        <v/>
      </c>
      <c r="Q282" s="44"/>
    </row>
    <row r="283" spans="1:17" s="50" customFormat="1" ht="21" customHeight="1">
      <c r="A283" s="66"/>
      <c r="B283" s="68"/>
      <c r="C283" s="69"/>
      <c r="D283" s="70"/>
      <c r="E283" s="69"/>
      <c r="F283" s="71"/>
      <c r="G283" s="71"/>
      <c r="H283" s="71"/>
      <c r="I283" s="72"/>
      <c r="J283" s="72"/>
      <c r="K283" s="72"/>
      <c r="L283" s="73"/>
      <c r="O283" s="186" t="str">
        <f t="shared" si="9"/>
        <v/>
      </c>
      <c r="P283" s="186" t="str">
        <f t="shared" si="8"/>
        <v/>
      </c>
      <c r="Q283" s="44"/>
    </row>
    <row r="284" spans="1:17" s="50" customFormat="1" ht="21" customHeight="1">
      <c r="A284" s="66"/>
      <c r="B284" s="68"/>
      <c r="C284" s="69"/>
      <c r="D284" s="70"/>
      <c r="E284" s="69"/>
      <c r="F284" s="71"/>
      <c r="G284" s="71"/>
      <c r="H284" s="71"/>
      <c r="I284" s="72"/>
      <c r="J284" s="72"/>
      <c r="K284" s="72"/>
      <c r="L284" s="73"/>
      <c r="O284" s="186" t="str">
        <f t="shared" si="9"/>
        <v/>
      </c>
      <c r="P284" s="186" t="str">
        <f t="shared" si="8"/>
        <v/>
      </c>
      <c r="Q284" s="44"/>
    </row>
    <row r="285" spans="1:17" s="50" customFormat="1" ht="21" customHeight="1">
      <c r="A285" s="66"/>
      <c r="B285" s="68"/>
      <c r="C285" s="69"/>
      <c r="D285" s="70"/>
      <c r="E285" s="69"/>
      <c r="F285" s="71"/>
      <c r="G285" s="71"/>
      <c r="H285" s="71"/>
      <c r="I285" s="72"/>
      <c r="J285" s="72"/>
      <c r="K285" s="72"/>
      <c r="L285" s="73"/>
      <c r="O285" s="186" t="str">
        <f t="shared" si="9"/>
        <v/>
      </c>
      <c r="P285" s="186" t="str">
        <f t="shared" si="8"/>
        <v/>
      </c>
      <c r="Q285" s="44"/>
    </row>
    <row r="286" spans="1:17" s="50" customFormat="1" ht="21" customHeight="1">
      <c r="A286" s="66"/>
      <c r="B286" s="68"/>
      <c r="C286" s="69"/>
      <c r="D286" s="70"/>
      <c r="E286" s="69"/>
      <c r="F286" s="71"/>
      <c r="G286" s="71"/>
      <c r="H286" s="71"/>
      <c r="I286" s="72"/>
      <c r="J286" s="72"/>
      <c r="K286" s="72"/>
      <c r="L286" s="73"/>
      <c r="O286" s="186" t="str">
        <f t="shared" si="9"/>
        <v/>
      </c>
      <c r="P286" s="186" t="str">
        <f t="shared" si="8"/>
        <v/>
      </c>
      <c r="Q286" s="44"/>
    </row>
    <row r="287" spans="1:17" s="50" customFormat="1" ht="21" customHeight="1">
      <c r="A287" s="66"/>
      <c r="B287" s="68"/>
      <c r="C287" s="69"/>
      <c r="D287" s="70"/>
      <c r="E287" s="69"/>
      <c r="F287" s="71"/>
      <c r="G287" s="71"/>
      <c r="H287" s="71"/>
      <c r="I287" s="72"/>
      <c r="J287" s="72"/>
      <c r="K287" s="72"/>
      <c r="L287" s="73"/>
      <c r="O287" s="186" t="str">
        <f t="shared" si="9"/>
        <v/>
      </c>
      <c r="P287" s="186" t="str">
        <f t="shared" si="8"/>
        <v/>
      </c>
      <c r="Q287" s="44"/>
    </row>
    <row r="288" spans="1:17" s="50" customFormat="1" ht="21" customHeight="1">
      <c r="A288" s="66"/>
      <c r="B288" s="68"/>
      <c r="C288" s="69"/>
      <c r="D288" s="70"/>
      <c r="E288" s="69"/>
      <c r="F288" s="71"/>
      <c r="G288" s="71"/>
      <c r="H288" s="71"/>
      <c r="I288" s="72"/>
      <c r="J288" s="72"/>
      <c r="K288" s="72"/>
      <c r="L288" s="73"/>
      <c r="O288" s="186" t="str">
        <f t="shared" si="9"/>
        <v/>
      </c>
      <c r="P288" s="186" t="str">
        <f t="shared" si="8"/>
        <v/>
      </c>
      <c r="Q288" s="44"/>
    </row>
  </sheetData>
  <sheetProtection sheet="1" formatCells="0" formatColumns="0" formatRows="0" insertHyperlinks="0" deleteRows="0" sort="0" autoFilter="0" pivotTables="0"/>
  <mergeCells count="66">
    <mergeCell ref="A18:B18"/>
    <mergeCell ref="J2:J3"/>
    <mergeCell ref="J4:N4"/>
    <mergeCell ref="A5:B5"/>
    <mergeCell ref="B7:K7"/>
    <mergeCell ref="B17:L17"/>
    <mergeCell ref="C19:D19"/>
    <mergeCell ref="E19:F19"/>
    <mergeCell ref="H19:L19"/>
    <mergeCell ref="C20:D20"/>
    <mergeCell ref="E20:F20"/>
    <mergeCell ref="H20:L20"/>
    <mergeCell ref="C21:D21"/>
    <mergeCell ref="E21:F21"/>
    <mergeCell ref="H21:L21"/>
    <mergeCell ref="C22:D22"/>
    <mergeCell ref="E22:F22"/>
    <mergeCell ref="H22:L22"/>
    <mergeCell ref="C23:D23"/>
    <mergeCell ref="E23:F23"/>
    <mergeCell ref="H23:L23"/>
    <mergeCell ref="C24:D24"/>
    <mergeCell ref="E24:F24"/>
    <mergeCell ref="H24:L24"/>
    <mergeCell ref="C25:D25"/>
    <mergeCell ref="E25:F25"/>
    <mergeCell ref="H25:L25"/>
    <mergeCell ref="C26:D26"/>
    <mergeCell ref="E26:F26"/>
    <mergeCell ref="H26:L26"/>
    <mergeCell ref="C27:D27"/>
    <mergeCell ref="E27:F27"/>
    <mergeCell ref="H27:L27"/>
    <mergeCell ref="C28:D28"/>
    <mergeCell ref="E28:F28"/>
    <mergeCell ref="H28:L28"/>
    <mergeCell ref="C29:D29"/>
    <mergeCell ref="E29:F29"/>
    <mergeCell ref="H29:L29"/>
    <mergeCell ref="C30:D30"/>
    <mergeCell ref="E30:F30"/>
    <mergeCell ref="H30:L30"/>
    <mergeCell ref="C31:D31"/>
    <mergeCell ref="E31:F31"/>
    <mergeCell ref="H31:L31"/>
    <mergeCell ref="C32:D32"/>
    <mergeCell ref="E32:F32"/>
    <mergeCell ref="H32:L32"/>
    <mergeCell ref="C33:D33"/>
    <mergeCell ref="E33:F33"/>
    <mergeCell ref="H33:L33"/>
    <mergeCell ref="C34:D34"/>
    <mergeCell ref="E34:F34"/>
    <mergeCell ref="H34:L34"/>
    <mergeCell ref="K37:K38"/>
    <mergeCell ref="L37:L38"/>
    <mergeCell ref="A36:B36"/>
    <mergeCell ref="F36:K36"/>
    <mergeCell ref="A37:A38"/>
    <mergeCell ref="B37:B38"/>
    <mergeCell ref="C37:C38"/>
    <mergeCell ref="D37:D38"/>
    <mergeCell ref="E37:E38"/>
    <mergeCell ref="F37:H37"/>
    <mergeCell ref="I37:I38"/>
    <mergeCell ref="J37:J38"/>
  </mergeCells>
  <phoneticPr fontId="3"/>
  <conditionalFormatting sqref="A20:A34 H20:L34 C20:F34 A39:L288">
    <cfRule type="expression" dxfId="97" priority="25">
      <formula>MOD(ROW(),2)=1</formula>
    </cfRule>
  </conditionalFormatting>
  <conditionalFormatting sqref="B39:B288">
    <cfRule type="expression" dxfId="96" priority="21">
      <formula>AND($B39&lt;&gt;"",$B39&lt;&gt;種名リスト)</formula>
    </cfRule>
    <cfRule type="expression" dxfId="95" priority="22">
      <formula>OR(AND(COUNTA($A40:$L40)&gt;0,$B39=""),AND(COUNTA($D39:$L39)&gt;0,$B39=""))</formula>
    </cfRule>
  </conditionalFormatting>
  <conditionalFormatting sqref="B15">
    <cfRule type="expression" dxfId="94" priority="13">
      <formula>AND(COUNTA($A$20:$A$34,$A$39)&gt;0,$B$15="")</formula>
    </cfRule>
  </conditionalFormatting>
  <conditionalFormatting sqref="A20:A33">
    <cfRule type="expression" dxfId="93" priority="15">
      <formula>AND(OR($A21&lt;&gt;"",$C20&lt;&gt;"",$E20&lt;&gt;""),$A20="")</formula>
    </cfRule>
  </conditionalFormatting>
  <conditionalFormatting sqref="D39:D288">
    <cfRule type="expression" dxfId="92" priority="23">
      <formula>OR(AND(COUNTA($A40:$L40)&gt;0,$D39=""),AND(COUNTA($F39:$L39)&gt;0,$D39=""))</formula>
    </cfRule>
  </conditionalFormatting>
  <conditionalFormatting sqref="F39:H288">
    <cfRule type="expression" dxfId="91" priority="24">
      <formula>AND(COUNTA($A40:$L40)&gt;0,COUNTA($F39:$H39)=0)</formula>
    </cfRule>
  </conditionalFormatting>
  <conditionalFormatting sqref="C20:C33">
    <cfRule type="expression" dxfId="90" priority="16">
      <formula>AND(OR($A21&lt;&gt;"",$E20&lt;&gt;"",AND($A20&lt;&gt;"",$A$39&lt;&gt;"")),$C20="")</formula>
    </cfRule>
  </conditionalFormatting>
  <conditionalFormatting sqref="E20:E33">
    <cfRule type="expression" dxfId="89" priority="17">
      <formula>AND(OR($A21&lt;&gt;"",AND($A20&lt;&gt;"",$A$39&lt;&gt;"")),$E20="")</formula>
    </cfRule>
  </conditionalFormatting>
  <conditionalFormatting sqref="A20:A34 A39:A288">
    <cfRule type="expression" dxfId="88" priority="14">
      <formula>OR($A20="-",AND($A20&lt;&gt;区間名,$A20&lt;&gt;""))</formula>
    </cfRule>
  </conditionalFormatting>
  <conditionalFormatting sqref="G20:G34">
    <cfRule type="cellIs" dxfId="87" priority="18" operator="lessThan">
      <formula>0</formula>
    </cfRule>
  </conditionalFormatting>
  <conditionalFormatting sqref="C39:K288">
    <cfRule type="expression" dxfId="86" priority="19">
      <formula>AND($A39&lt;&gt;"",OR($B39="未調査",$B39="記録無し"))</formula>
    </cfRule>
  </conditionalFormatting>
  <conditionalFormatting sqref="A39:A288">
    <cfRule type="expression" dxfId="85" priority="20">
      <formula>OR(AND(COUNTA($A40:$L40)&gt;0,$A39=""),AND(COUNTA($B39,$D39,$F39:$H39)&gt;0,$A39=""))</formula>
    </cfRule>
  </conditionalFormatting>
  <conditionalFormatting sqref="B6">
    <cfRule type="expression" dxfId="84" priority="5">
      <formula>AND(COUNTA($B$8,$B$10:$B$12,$A$20,$A$39)&gt;0,$B$6="")</formula>
    </cfRule>
  </conditionalFormatting>
  <conditionalFormatting sqref="B8">
    <cfRule type="expression" dxfId="83" priority="6">
      <formula>AND(COUNTA($B$10:$B$12,$A$20,$A$39)&gt;0,$B$8="")</formula>
    </cfRule>
  </conditionalFormatting>
  <conditionalFormatting sqref="B10">
    <cfRule type="expression" dxfId="82" priority="2">
      <formula>AND(COUNTA($B$11:$B$12,$A$20,$A$39)&gt;0,$B$10="")</formula>
    </cfRule>
  </conditionalFormatting>
  <conditionalFormatting sqref="B11">
    <cfRule type="expression" dxfId="81" priority="3">
      <formula>AND(COUNTA($B$12,$A$20,$A$39)&gt;0,$B$11="")</formula>
    </cfRule>
  </conditionalFormatting>
  <conditionalFormatting sqref="B12">
    <cfRule type="expression" dxfId="80" priority="4">
      <formula>AND(COUNTA($A$20:$A$34,$A$39)&gt;0,$B$12="")</formula>
    </cfRule>
  </conditionalFormatting>
  <conditionalFormatting sqref="K18">
    <cfRule type="expression" dxfId="79" priority="1">
      <formula>$C$18&lt;&gt;""</formula>
    </cfRule>
  </conditionalFormatting>
  <dataValidations count="14">
    <dataValidation type="list" errorStyle="warning" imeMode="fullKatakana" allowBlank="1" showErrorMessage="1" errorTitle="種名エラー" error="標準的な種名の候補リストにない名前です。_x000a_そのまま入力しますか？" sqref="B39:B288">
      <formula1>種名リスト</formula1>
    </dataValidation>
    <dataValidation type="list" errorStyle="warning" allowBlank="1" showInputMessage="1" showErrorMessage="1" errorTitle="入力エラー" error="「＋」「-」「±」から選択して下さい" sqref="E39:E288">
      <formula1>"+,-,±"</formula1>
    </dataValidation>
    <dataValidation type="list" errorStyle="warning" allowBlank="1" showInputMessage="1" showErrorMessage="1" errorTitle="入力エラー" error="同定に自信が無い種には「？」_x000a_同定不可能な種群には「sp.」を入力" sqref="C39:C288">
      <formula1>"?,sp."</formula1>
    </dataValidation>
    <dataValidation type="whole" imeMode="off" operator="greaterThanOrEqual" allowBlank="1" showInputMessage="1" showErrorMessage="1" errorTitle="入力エラー" error="調査員の合計参加人数を半角数字で入力してください。" sqref="B8">
      <formula1>0</formula1>
    </dataValidation>
    <dataValidation type="list" allowBlank="1" showErrorMessage="1" errorTitle="入力エラー" error="「時間外」の記録の場合だけ入力します。_x000a_「範囲外」の入力はこの欄ではなく区間名に入力して下さい。" sqref="K39:K288">
      <formula1>"時間外"</formula1>
    </dataValidation>
    <dataValidation type="list" errorStyle="warning" allowBlank="1" showErrorMessage="1" errorTitle="入力エラー" error="基本的には以下から選択して下さい_x000a_「餌運び」_x000a_「巣材運び」_x000a_「ほか繁殖行動」" sqref="J39:J288">
      <formula1>"餌運び,巣材運び,ほか繁殖行動"</formula1>
    </dataValidation>
    <dataValidation type="list" errorStyle="warning" allowBlank="1" showErrorMessage="1" errorTitle="入力エラー" error="「成鳥」、「幼鳥」のいずれかを記入して下さい。" sqref="I39:I288">
      <formula1>"成鳥, 幼鳥"</formula1>
    </dataValidation>
    <dataValidation type="time" imeMode="off" allowBlank="1" showInputMessage="1" showErrorMessage="1" errorTitle="入力エラー" error="時刻（時：分）を半角で「14:26」のように入力して下さい。めんどくさくてごめんなさい！" sqref="C20:C34 E20:E34">
      <formula1>0</formula1>
      <formula2>0.999305555555556</formula2>
    </dataValidation>
    <dataValidation type="list" errorStyle="warning" imeMode="off" allowBlank="1" showInputMessage="1" showErrorMessage="1" errorTitle="入力エラー" error="特徴的な変化シートの「調査区間名リスト」に入力されていない区間名です_x000a__x000a_そのまま記入される場合は、「はい」を押してください" sqref="A20:A34 A39:A288">
      <formula1>区間名</formula1>
    </dataValidation>
    <dataValidation type="whole" imeMode="off" allowBlank="1" showInputMessage="1" showErrorMessage="1" errorTitle="入力エラー" error="個体数を「半角数字」で入力して下さい。_x000a_書ききれないことは備考にどうぞ！" sqref="D39:D288">
      <formula1>0</formula1>
      <formula2>1000</formula2>
    </dataValidation>
    <dataValidation type="list" errorStyle="warning" imeMode="off" errorTitle="入力エラー" error="「半角数字」で入力して下さい" sqref="B14">
      <formula1>"1,2,3,4,5,6"</formula1>
    </dataValidation>
    <dataValidation type="list" imeMode="off" showErrorMessage="1" errorTitle="入力エラー" error="調査日を「半角数字」で入力してください" sqref="B12">
      <formula1>"1,2,3,4,5,6,7,8,9,10,11,12,13,14,15,16,17,18,19,20,21,22,23,24,25,26,27,28,29,30,31"</formula1>
    </dataValidation>
    <dataValidation type="list" imeMode="off" showErrorMessage="1" errorTitle="入力エラー" error="調査月を「半角数字」で入力してください" sqref="B11">
      <formula1>"1,2,3,4,5,6,7,8,9,10,11,12"</formula1>
    </dataValidation>
    <dataValidation type="whole" imeMode="off" allowBlank="1" showErrorMessage="1" errorTitle="入力エラー" error="調査年を「半角数字」で入力してください" sqref="B10">
      <formula1>1000</formula1>
      <formula2>3000</formula2>
    </dataValidation>
  </dataValidations>
  <pageMargins left="0.75" right="0.75" top="1" bottom="1" header="0.51200000000000001" footer="0.51200000000000001"/>
  <pageSetup paperSize="9" scale="64" orientation="portrait" horizontalDpi="300"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88"/>
  <sheetViews>
    <sheetView showGridLines="0" topLeftCell="A7" zoomScaleNormal="100" workbookViewId="0"/>
  </sheetViews>
  <sheetFormatPr defaultColWidth="9" defaultRowHeight="12.9"/>
  <cols>
    <col min="1" max="1" width="17" style="75" customWidth="1"/>
    <col min="2" max="2" width="21" style="41" customWidth="1"/>
    <col min="3" max="3" width="3.1015625" style="75" customWidth="1"/>
    <col min="4" max="4" width="8.68359375" style="41" customWidth="1"/>
    <col min="5" max="5" width="3.7890625" style="75" customWidth="1"/>
    <col min="6" max="8" width="9.5234375" style="41" customWidth="1"/>
    <col min="9" max="9" width="9" style="41"/>
    <col min="10" max="10" width="13.3125" style="41" customWidth="1"/>
    <col min="11" max="11" width="10.68359375" style="41" customWidth="1"/>
    <col min="12" max="12" width="25.41796875" style="76" customWidth="1"/>
    <col min="13" max="14" width="10.89453125" style="43" customWidth="1"/>
    <col min="15" max="15" width="3" style="194" hidden="1" customWidth="1"/>
    <col min="16" max="16" width="3.1015625" style="194" hidden="1" customWidth="1"/>
    <col min="17" max="17" width="9" style="44"/>
    <col min="18" max="16384" width="9" style="43"/>
  </cols>
  <sheetData>
    <row r="1" spans="1:17" ht="20.7">
      <c r="A1" s="40" t="s">
        <v>1935</v>
      </c>
      <c r="C1" s="41"/>
      <c r="E1" s="41"/>
      <c r="L1" s="42"/>
      <c r="O1" s="186"/>
      <c r="P1" s="186"/>
    </row>
    <row r="2" spans="1:17" ht="21.6" customHeight="1">
      <c r="A2" s="22" t="s">
        <v>1867</v>
      </c>
      <c r="C2" s="41"/>
      <c r="E2" s="41"/>
      <c r="J2" s="226" t="s">
        <v>1856</v>
      </c>
      <c r="K2" s="26"/>
      <c r="L2" s="45" t="s">
        <v>1866</v>
      </c>
      <c r="M2" s="45" t="s">
        <v>1857</v>
      </c>
      <c r="N2" s="45" t="s">
        <v>1858</v>
      </c>
      <c r="O2" s="186"/>
      <c r="P2" s="186"/>
    </row>
    <row r="3" spans="1:17" s="50" customFormat="1" ht="16.5" customHeight="1">
      <c r="A3" s="46" t="s">
        <v>318</v>
      </c>
      <c r="B3" s="77" t="str">
        <f>IF(特徴的な変化!B3&lt;&gt;"",特徴的な変化!B3,"")</f>
        <v/>
      </c>
      <c r="C3" s="14" t="str">
        <f>IF(特徴的な変化!$C$3="→サイト番号を入力してください","→先に「特徴的な変化」シートの入力をお願いします！","")</f>
        <v>→先に「特徴的な変化」シートの入力をお願いします！</v>
      </c>
      <c r="D3" s="48"/>
      <c r="E3" s="48"/>
      <c r="F3" s="48"/>
      <c r="G3" s="48"/>
      <c r="H3" s="48"/>
      <c r="I3" s="49"/>
      <c r="J3" s="226"/>
      <c r="K3" s="30" t="s">
        <v>1852</v>
      </c>
      <c r="L3" s="150" t="str">
        <f>IF(COUNTA(B6,B8,B10:B12)=0,"×未入力",IF(AND(B13&lt;&gt;"",COUNTA(B3,B6,B8,B10:B12,B14)=7),"○完了","△入力中"))</f>
        <v>×未入力</v>
      </c>
      <c r="M3" s="150" t="str">
        <f>IF(COUNTA(A20,C20:F20)=0,"×未入力",IF(O19&gt;0,"△入力中","○完了"))</f>
        <v>×未入力</v>
      </c>
      <c r="N3" s="150" t="str">
        <f>IF(COUNTA($A39:$L39)=0,"×未入力",IF(OR($P$38&gt;0,$A$35&lt;&gt;""),"△入力中","○完了"))</f>
        <v>×未入力</v>
      </c>
      <c r="O3" s="186"/>
      <c r="P3" s="186"/>
      <c r="Q3" s="44"/>
    </row>
    <row r="4" spans="1:17" s="50" customFormat="1" ht="16.5" customHeight="1">
      <c r="A4" s="46" t="s">
        <v>1152</v>
      </c>
      <c r="B4" s="78" t="str">
        <f>IF(特徴的な変化!B4&lt;&gt;"",特徴的な変化!B4,"")</f>
        <v/>
      </c>
      <c r="C4" s="51"/>
      <c r="D4" s="48"/>
      <c r="E4" s="48"/>
      <c r="F4" s="48"/>
      <c r="G4" s="48"/>
      <c r="J4" s="227"/>
      <c r="K4" s="227"/>
      <c r="L4" s="227"/>
      <c r="M4" s="227"/>
      <c r="N4" s="227"/>
      <c r="O4" s="186"/>
      <c r="P4" s="186"/>
      <c r="Q4" s="44"/>
    </row>
    <row r="5" spans="1:17" s="50" customFormat="1" ht="24" customHeight="1">
      <c r="A5" s="228" t="s">
        <v>1866</v>
      </c>
      <c r="B5" s="228"/>
      <c r="C5" s="52"/>
      <c r="D5" s="52"/>
      <c r="E5" s="52"/>
      <c r="F5" s="52"/>
      <c r="G5" s="52"/>
      <c r="O5" s="186"/>
      <c r="P5" s="186"/>
      <c r="Q5" s="44"/>
    </row>
    <row r="6" spans="1:17" s="50" customFormat="1" ht="12.3">
      <c r="A6" s="46" t="s">
        <v>1870</v>
      </c>
      <c r="B6" s="53"/>
      <c r="C6" s="52"/>
      <c r="D6" s="52"/>
      <c r="E6" s="52"/>
      <c r="F6" s="52"/>
      <c r="G6" s="52"/>
      <c r="H6" s="52"/>
      <c r="K6" s="49"/>
      <c r="L6" s="54"/>
      <c r="O6" s="186"/>
      <c r="P6" s="186"/>
      <c r="Q6" s="44"/>
    </row>
    <row r="7" spans="1:17" s="50" customFormat="1" ht="12.3">
      <c r="A7" s="55" t="s">
        <v>692</v>
      </c>
      <c r="B7" s="229"/>
      <c r="C7" s="230"/>
      <c r="D7" s="230"/>
      <c r="E7" s="230"/>
      <c r="F7" s="230"/>
      <c r="G7" s="230"/>
      <c r="H7" s="230"/>
      <c r="I7" s="230"/>
      <c r="J7" s="230"/>
      <c r="K7" s="231"/>
      <c r="L7" s="52"/>
      <c r="O7" s="186"/>
      <c r="P7" s="186"/>
      <c r="Q7" s="44"/>
    </row>
    <row r="8" spans="1:17" s="50" customFormat="1" ht="12.3">
      <c r="A8" s="46" t="s">
        <v>1871</v>
      </c>
      <c r="B8" s="56"/>
      <c r="C8" s="52"/>
      <c r="D8" s="52"/>
      <c r="E8" s="52"/>
      <c r="F8" s="52"/>
      <c r="G8" s="52"/>
      <c r="H8" s="52"/>
      <c r="I8" s="49"/>
      <c r="J8" s="49"/>
      <c r="K8" s="49"/>
      <c r="L8" s="54"/>
      <c r="O8" s="186"/>
      <c r="P8" s="186"/>
      <c r="Q8" s="44"/>
    </row>
    <row r="9" spans="1:17" s="50" customFormat="1" ht="6.75" customHeight="1">
      <c r="A9" s="57"/>
      <c r="B9" s="52"/>
      <c r="C9" s="52"/>
      <c r="D9" s="52"/>
      <c r="E9" s="52"/>
      <c r="F9" s="52"/>
      <c r="G9" s="52"/>
      <c r="O9" s="186"/>
      <c r="P9" s="186"/>
      <c r="Q9" s="44"/>
    </row>
    <row r="10" spans="1:17" s="50" customFormat="1" ht="14.25" customHeight="1">
      <c r="A10" s="46" t="s">
        <v>1872</v>
      </c>
      <c r="B10" s="58"/>
      <c r="C10" s="59"/>
      <c r="D10" s="49"/>
      <c r="E10" s="52"/>
      <c r="F10" s="52"/>
      <c r="O10" s="186"/>
      <c r="P10" s="186"/>
      <c r="Q10" s="44"/>
    </row>
    <row r="11" spans="1:17" s="50" customFormat="1" ht="14.25" customHeight="1">
      <c r="A11" s="46" t="s">
        <v>1873</v>
      </c>
      <c r="B11" s="58"/>
      <c r="C11" s="59"/>
      <c r="D11" s="52"/>
      <c r="E11" s="52"/>
      <c r="F11" s="52"/>
      <c r="O11" s="186"/>
      <c r="P11" s="186"/>
      <c r="Q11" s="44"/>
    </row>
    <row r="12" spans="1:17" s="50" customFormat="1" ht="12.3">
      <c r="A12" s="46" t="s">
        <v>1874</v>
      </c>
      <c r="B12" s="58"/>
      <c r="C12" s="60"/>
      <c r="D12" s="52"/>
      <c r="E12" s="52"/>
      <c r="F12" s="52"/>
      <c r="L12" s="61"/>
      <c r="M12" s="61"/>
      <c r="O12" s="186"/>
      <c r="P12" s="186"/>
      <c r="Q12" s="44"/>
    </row>
    <row r="13" spans="1:17" s="50" customFormat="1" ht="12.3">
      <c r="A13" s="46" t="s">
        <v>685</v>
      </c>
      <c r="B13" s="79" t="str">
        <f>IF(特徴的な変化!B6="","",特徴的な変化!B6)</f>
        <v/>
      </c>
      <c r="C13" s="47"/>
      <c r="D13" s="52"/>
      <c r="E13" s="52"/>
      <c r="F13" s="52"/>
      <c r="O13" s="186"/>
      <c r="P13" s="186"/>
      <c r="Q13" s="44"/>
    </row>
    <row r="14" spans="1:17" s="50" customFormat="1" ht="12.3">
      <c r="A14" s="46" t="s">
        <v>689</v>
      </c>
      <c r="B14" s="58">
        <v>3</v>
      </c>
      <c r="C14" s="60"/>
      <c r="D14" s="52"/>
      <c r="O14" s="186"/>
      <c r="P14" s="186"/>
      <c r="Q14" s="44"/>
    </row>
    <row r="15" spans="1:17" s="50" customFormat="1" ht="12.3">
      <c r="A15" s="46" t="s">
        <v>1151</v>
      </c>
      <c r="B15" s="62"/>
      <c r="C15" s="52"/>
      <c r="D15" s="52"/>
      <c r="O15" s="186"/>
      <c r="P15" s="186"/>
      <c r="Q15" s="44"/>
    </row>
    <row r="16" spans="1:17" s="50" customFormat="1" ht="7.5" customHeight="1">
      <c r="A16" s="52"/>
      <c r="B16" s="52"/>
      <c r="C16" s="52"/>
      <c r="D16" s="52"/>
      <c r="E16" s="52"/>
      <c r="F16" s="49"/>
      <c r="G16" s="49"/>
      <c r="H16" s="49"/>
      <c r="I16" s="49"/>
      <c r="J16" s="49"/>
      <c r="K16" s="49"/>
      <c r="L16" s="54"/>
      <c r="O16" s="186"/>
      <c r="P16" s="186"/>
      <c r="Q16" s="44"/>
    </row>
    <row r="17" spans="1:17" s="50" customFormat="1" ht="34.200000000000003" customHeight="1">
      <c r="A17" s="63" t="s">
        <v>934</v>
      </c>
      <c r="B17" s="232"/>
      <c r="C17" s="233"/>
      <c r="D17" s="233"/>
      <c r="E17" s="233"/>
      <c r="F17" s="233"/>
      <c r="G17" s="233"/>
      <c r="H17" s="233"/>
      <c r="I17" s="233"/>
      <c r="J17" s="233"/>
      <c r="K17" s="233"/>
      <c r="L17" s="234"/>
      <c r="O17" s="186"/>
      <c r="P17" s="186"/>
      <c r="Q17" s="44"/>
    </row>
    <row r="18" spans="1:17" s="50" customFormat="1" ht="24.6" customHeight="1">
      <c r="A18" s="225" t="s">
        <v>1857</v>
      </c>
      <c r="B18" s="225"/>
      <c r="C18" s="83" t="str">
        <f>IF(特徴的な変化!$L$6=0,"→先に「特徴的な変化」シートへ区間名をご入力ください　【こちらをクリック→","")</f>
        <v>→先に「特徴的な変化」シートへ区間名をご入力ください　【こちらをクリック→</v>
      </c>
      <c r="D18" s="64"/>
      <c r="E18" s="52"/>
      <c r="F18" s="49"/>
      <c r="G18" s="49"/>
      <c r="H18" s="49"/>
      <c r="I18" s="49"/>
      <c r="J18" s="49"/>
      <c r="K18" s="84" t="str">
        <f>IF(特徴的な変化!$L$6=0,HYPERLINK("#特徴的な変化!J6","区間名を入力"),"")</f>
        <v>区間名を入力</v>
      </c>
      <c r="M18" s="54"/>
      <c r="O18" s="187" t="s">
        <v>1892</v>
      </c>
      <c r="P18" s="186"/>
      <c r="Q18" s="44"/>
    </row>
    <row r="19" spans="1:17" s="50" customFormat="1" ht="12.3">
      <c r="A19" s="196" t="s">
        <v>1875</v>
      </c>
      <c r="B19" s="65" t="s">
        <v>1164</v>
      </c>
      <c r="C19" s="235" t="s">
        <v>1876</v>
      </c>
      <c r="D19" s="236"/>
      <c r="E19" s="235" t="s">
        <v>1877</v>
      </c>
      <c r="F19" s="236"/>
      <c r="G19" s="196" t="s">
        <v>1153</v>
      </c>
      <c r="H19" s="237" t="s">
        <v>935</v>
      </c>
      <c r="I19" s="237"/>
      <c r="J19" s="237"/>
      <c r="K19" s="237"/>
      <c r="L19" s="237"/>
      <c r="O19" s="188">
        <f>COUNTIF(O20:O34,"&lt;3")</f>
        <v>0</v>
      </c>
      <c r="P19" s="186"/>
      <c r="Q19" s="44"/>
    </row>
    <row r="20" spans="1:17" s="50" customFormat="1" ht="15" customHeight="1">
      <c r="A20" s="66"/>
      <c r="B20" s="80" t="str">
        <f>IFERROR(VLOOKUP($A20,特徴的な変化!$J$9:$K$23,2,FALSE),"")&amp;""</f>
        <v/>
      </c>
      <c r="C20" s="238"/>
      <c r="D20" s="239"/>
      <c r="E20" s="238"/>
      <c r="F20" s="239"/>
      <c r="G20" s="82" t="str">
        <f t="shared" ref="G20:G34" si="0">IF(AND(C20&lt;&gt;"",E20&lt;&gt;""),E20-C20,"")</f>
        <v/>
      </c>
      <c r="H20" s="240"/>
      <c r="I20" s="240"/>
      <c r="J20" s="240"/>
      <c r="K20" s="240"/>
      <c r="L20" s="240"/>
      <c r="O20" s="189" t="str">
        <f>IF(COUNTA(A20,C20:F20)=0,"",COUNTA(A20,C20:F20))</f>
        <v/>
      </c>
      <c r="P20" s="186"/>
      <c r="Q20" s="44"/>
    </row>
    <row r="21" spans="1:17" s="50" customFormat="1" ht="15" customHeight="1">
      <c r="A21" s="66"/>
      <c r="B21" s="80" t="str">
        <f>IFERROR(VLOOKUP($A21,特徴的な変化!$J$9:$K$23,2,FALSE),"")&amp;""</f>
        <v/>
      </c>
      <c r="C21" s="238"/>
      <c r="D21" s="239"/>
      <c r="E21" s="238"/>
      <c r="F21" s="239"/>
      <c r="G21" s="82" t="str">
        <f t="shared" si="0"/>
        <v/>
      </c>
      <c r="H21" s="240"/>
      <c r="I21" s="240"/>
      <c r="J21" s="240"/>
      <c r="K21" s="240"/>
      <c r="L21" s="240"/>
      <c r="O21" s="189" t="str">
        <f t="shared" ref="O21:O34" si="1">IF(COUNTA(A21,C21:F21)=0,"",COUNTA(A21,C21:F21))</f>
        <v/>
      </c>
      <c r="P21" s="186"/>
      <c r="Q21" s="44"/>
    </row>
    <row r="22" spans="1:17" s="50" customFormat="1" ht="15" customHeight="1">
      <c r="A22" s="66"/>
      <c r="B22" s="80" t="str">
        <f>IFERROR(VLOOKUP($A22,特徴的な変化!$J$9:$K$23,2,FALSE),"")&amp;""</f>
        <v/>
      </c>
      <c r="C22" s="238"/>
      <c r="D22" s="239"/>
      <c r="E22" s="238"/>
      <c r="F22" s="239"/>
      <c r="G22" s="82" t="str">
        <f t="shared" si="0"/>
        <v/>
      </c>
      <c r="H22" s="240"/>
      <c r="I22" s="240"/>
      <c r="J22" s="240"/>
      <c r="K22" s="240"/>
      <c r="L22" s="240"/>
      <c r="O22" s="189" t="str">
        <f t="shared" si="1"/>
        <v/>
      </c>
      <c r="P22" s="186"/>
      <c r="Q22" s="44"/>
    </row>
    <row r="23" spans="1:17" s="50" customFormat="1" ht="15" customHeight="1">
      <c r="A23" s="66"/>
      <c r="B23" s="80" t="str">
        <f>IFERROR(VLOOKUP($A23,特徴的な変化!$J$9:$K$23,2,FALSE),"")&amp;""</f>
        <v/>
      </c>
      <c r="C23" s="238"/>
      <c r="D23" s="239"/>
      <c r="E23" s="238"/>
      <c r="F23" s="239"/>
      <c r="G23" s="82" t="str">
        <f t="shared" si="0"/>
        <v/>
      </c>
      <c r="H23" s="240"/>
      <c r="I23" s="240"/>
      <c r="J23" s="240"/>
      <c r="K23" s="240"/>
      <c r="L23" s="240"/>
      <c r="O23" s="189" t="str">
        <f t="shared" si="1"/>
        <v/>
      </c>
      <c r="P23" s="186"/>
      <c r="Q23" s="44"/>
    </row>
    <row r="24" spans="1:17" s="50" customFormat="1" ht="15" customHeight="1">
      <c r="A24" s="66"/>
      <c r="B24" s="80" t="str">
        <f>IFERROR(VLOOKUP($A24,特徴的な変化!$J$9:$K$23,2,FALSE),"")&amp;""</f>
        <v/>
      </c>
      <c r="C24" s="238"/>
      <c r="D24" s="239"/>
      <c r="E24" s="238"/>
      <c r="F24" s="239"/>
      <c r="G24" s="82" t="str">
        <f t="shared" si="0"/>
        <v/>
      </c>
      <c r="H24" s="240"/>
      <c r="I24" s="240"/>
      <c r="J24" s="240"/>
      <c r="K24" s="240"/>
      <c r="L24" s="240"/>
      <c r="O24" s="189" t="str">
        <f t="shared" si="1"/>
        <v/>
      </c>
      <c r="P24" s="186"/>
      <c r="Q24" s="44"/>
    </row>
    <row r="25" spans="1:17" s="50" customFormat="1" ht="15" customHeight="1">
      <c r="A25" s="66"/>
      <c r="B25" s="80" t="str">
        <f>IFERROR(VLOOKUP($A25,特徴的な変化!$J$9:$K$23,2,FALSE),"")&amp;""</f>
        <v/>
      </c>
      <c r="C25" s="238"/>
      <c r="D25" s="239"/>
      <c r="E25" s="238"/>
      <c r="F25" s="239"/>
      <c r="G25" s="82" t="str">
        <f t="shared" si="0"/>
        <v/>
      </c>
      <c r="H25" s="240"/>
      <c r="I25" s="240"/>
      <c r="J25" s="240"/>
      <c r="K25" s="240"/>
      <c r="L25" s="240"/>
      <c r="O25" s="189" t="str">
        <f t="shared" si="1"/>
        <v/>
      </c>
      <c r="P25" s="186"/>
      <c r="Q25" s="44"/>
    </row>
    <row r="26" spans="1:17" s="50" customFormat="1" ht="15" customHeight="1">
      <c r="A26" s="66"/>
      <c r="B26" s="80" t="str">
        <f>IFERROR(VLOOKUP($A26,特徴的な変化!$J$9:$K$23,2,FALSE),"")&amp;""</f>
        <v/>
      </c>
      <c r="C26" s="238"/>
      <c r="D26" s="239"/>
      <c r="E26" s="238"/>
      <c r="F26" s="239"/>
      <c r="G26" s="82" t="str">
        <f t="shared" si="0"/>
        <v/>
      </c>
      <c r="H26" s="240"/>
      <c r="I26" s="240"/>
      <c r="J26" s="240"/>
      <c r="K26" s="240"/>
      <c r="L26" s="240"/>
      <c r="O26" s="189" t="str">
        <f t="shared" si="1"/>
        <v/>
      </c>
      <c r="P26" s="186"/>
      <c r="Q26" s="44"/>
    </row>
    <row r="27" spans="1:17" s="50" customFormat="1" ht="15" customHeight="1">
      <c r="A27" s="66"/>
      <c r="B27" s="80" t="str">
        <f>IFERROR(VLOOKUP($A27,特徴的な変化!$J$9:$K$23,2,FALSE),"")&amp;""</f>
        <v/>
      </c>
      <c r="C27" s="238"/>
      <c r="D27" s="239"/>
      <c r="E27" s="238"/>
      <c r="F27" s="239"/>
      <c r="G27" s="82" t="str">
        <f t="shared" si="0"/>
        <v/>
      </c>
      <c r="H27" s="240"/>
      <c r="I27" s="240"/>
      <c r="J27" s="240"/>
      <c r="K27" s="240"/>
      <c r="L27" s="240"/>
      <c r="O27" s="189" t="str">
        <f t="shared" si="1"/>
        <v/>
      </c>
      <c r="P27" s="186"/>
      <c r="Q27" s="44"/>
    </row>
    <row r="28" spans="1:17" s="50" customFormat="1" ht="15" customHeight="1">
      <c r="A28" s="66"/>
      <c r="B28" s="80" t="str">
        <f>IFERROR(VLOOKUP($A28,特徴的な変化!$J$9:$K$23,2,FALSE),"")&amp;""</f>
        <v/>
      </c>
      <c r="C28" s="238"/>
      <c r="D28" s="239"/>
      <c r="E28" s="238"/>
      <c r="F28" s="239"/>
      <c r="G28" s="82" t="str">
        <f t="shared" si="0"/>
        <v/>
      </c>
      <c r="H28" s="240"/>
      <c r="I28" s="240"/>
      <c r="J28" s="240"/>
      <c r="K28" s="240"/>
      <c r="L28" s="240"/>
      <c r="O28" s="189" t="str">
        <f t="shared" si="1"/>
        <v/>
      </c>
      <c r="P28" s="186"/>
      <c r="Q28" s="44"/>
    </row>
    <row r="29" spans="1:17" s="50" customFormat="1" ht="15" customHeight="1">
      <c r="A29" s="66"/>
      <c r="B29" s="80" t="str">
        <f>IFERROR(VLOOKUP($A29,特徴的な変化!$J$9:$K$23,2,FALSE),"")&amp;""</f>
        <v/>
      </c>
      <c r="C29" s="238"/>
      <c r="D29" s="239"/>
      <c r="E29" s="238"/>
      <c r="F29" s="239"/>
      <c r="G29" s="82" t="str">
        <f t="shared" si="0"/>
        <v/>
      </c>
      <c r="H29" s="240"/>
      <c r="I29" s="240"/>
      <c r="J29" s="240"/>
      <c r="K29" s="240"/>
      <c r="L29" s="240"/>
      <c r="O29" s="189" t="str">
        <f t="shared" si="1"/>
        <v/>
      </c>
      <c r="P29" s="186"/>
      <c r="Q29" s="44"/>
    </row>
    <row r="30" spans="1:17" s="50" customFormat="1" ht="15" customHeight="1">
      <c r="A30" s="66"/>
      <c r="B30" s="80" t="str">
        <f>IFERROR(VLOOKUP($A30,特徴的な変化!$J$9:$K$23,2,FALSE),"")&amp;""</f>
        <v/>
      </c>
      <c r="C30" s="238"/>
      <c r="D30" s="239"/>
      <c r="E30" s="238"/>
      <c r="F30" s="239"/>
      <c r="G30" s="82" t="str">
        <f t="shared" si="0"/>
        <v/>
      </c>
      <c r="H30" s="241"/>
      <c r="I30" s="242"/>
      <c r="J30" s="242"/>
      <c r="K30" s="242"/>
      <c r="L30" s="243"/>
      <c r="O30" s="189" t="str">
        <f t="shared" si="1"/>
        <v/>
      </c>
      <c r="P30" s="186"/>
      <c r="Q30" s="44"/>
    </row>
    <row r="31" spans="1:17" s="50" customFormat="1" ht="15" customHeight="1">
      <c r="A31" s="66"/>
      <c r="B31" s="80" t="str">
        <f>IFERROR(VLOOKUP($A31,特徴的な変化!$J$9:$K$23,2,FALSE),"")&amp;""</f>
        <v/>
      </c>
      <c r="C31" s="238"/>
      <c r="D31" s="239"/>
      <c r="E31" s="238"/>
      <c r="F31" s="239"/>
      <c r="G31" s="82" t="str">
        <f t="shared" si="0"/>
        <v/>
      </c>
      <c r="H31" s="241"/>
      <c r="I31" s="242"/>
      <c r="J31" s="242"/>
      <c r="K31" s="242"/>
      <c r="L31" s="243"/>
      <c r="O31" s="189" t="str">
        <f t="shared" si="1"/>
        <v/>
      </c>
      <c r="P31" s="186"/>
      <c r="Q31" s="44"/>
    </row>
    <row r="32" spans="1:17" s="50" customFormat="1" ht="15" customHeight="1">
      <c r="A32" s="66"/>
      <c r="B32" s="80" t="str">
        <f>IFERROR(VLOOKUP($A32,特徴的な変化!$J$9:$K$23,2,FALSE),"")&amp;""</f>
        <v/>
      </c>
      <c r="C32" s="238"/>
      <c r="D32" s="239"/>
      <c r="E32" s="238"/>
      <c r="F32" s="239"/>
      <c r="G32" s="82" t="str">
        <f t="shared" si="0"/>
        <v/>
      </c>
      <c r="H32" s="241"/>
      <c r="I32" s="242"/>
      <c r="J32" s="242"/>
      <c r="K32" s="242"/>
      <c r="L32" s="243"/>
      <c r="O32" s="189" t="str">
        <f t="shared" si="1"/>
        <v/>
      </c>
      <c r="P32" s="186"/>
      <c r="Q32" s="44"/>
    </row>
    <row r="33" spans="1:17" s="50" customFormat="1" ht="15" customHeight="1">
      <c r="A33" s="66"/>
      <c r="B33" s="80" t="str">
        <f>IFERROR(VLOOKUP($A33,特徴的な変化!$J$9:$K$23,2,FALSE),"")&amp;""</f>
        <v/>
      </c>
      <c r="C33" s="238"/>
      <c r="D33" s="239"/>
      <c r="E33" s="238"/>
      <c r="F33" s="239"/>
      <c r="G33" s="82" t="str">
        <f t="shared" si="0"/>
        <v/>
      </c>
      <c r="H33" s="241"/>
      <c r="I33" s="242"/>
      <c r="J33" s="242"/>
      <c r="K33" s="242"/>
      <c r="L33" s="243"/>
      <c r="O33" s="189" t="str">
        <f t="shared" si="1"/>
        <v/>
      </c>
      <c r="P33" s="186"/>
      <c r="Q33" s="44"/>
    </row>
    <row r="34" spans="1:17" s="50" customFormat="1" ht="15" customHeight="1">
      <c r="A34" s="66"/>
      <c r="B34" s="80" t="str">
        <f>IFERROR(VLOOKUP($A34,特徴的な変化!$J$9:$K$23,2,FALSE),"")&amp;""</f>
        <v/>
      </c>
      <c r="C34" s="238"/>
      <c r="D34" s="239"/>
      <c r="E34" s="238"/>
      <c r="F34" s="239"/>
      <c r="G34" s="82" t="str">
        <f t="shared" si="0"/>
        <v/>
      </c>
      <c r="H34" s="241"/>
      <c r="I34" s="242"/>
      <c r="J34" s="242"/>
      <c r="K34" s="242"/>
      <c r="L34" s="243"/>
      <c r="O34" s="189" t="str">
        <f t="shared" si="1"/>
        <v/>
      </c>
      <c r="P34" s="186"/>
      <c r="Q34" s="44"/>
    </row>
    <row r="35" spans="1:17" s="50" customFormat="1" ht="19.8" customHeight="1">
      <c r="A35" s="81" t="str">
        <f>IF(COUNTA($A39:$L39)=0,"",IF($O$38&lt;特徴的な変化!$L$6,"→区間名リストに入力したすべての区間について結果をご記入ください",""))</f>
        <v/>
      </c>
      <c r="B35" s="52"/>
      <c r="C35" s="52"/>
      <c r="D35" s="52"/>
      <c r="E35" s="52"/>
      <c r="F35" s="49"/>
      <c r="G35" s="49"/>
      <c r="H35" s="49"/>
      <c r="I35" s="49"/>
      <c r="J35" s="49"/>
      <c r="K35" s="49"/>
      <c r="L35" s="54"/>
      <c r="O35" s="186"/>
      <c r="P35" s="186"/>
      <c r="Q35" s="44"/>
    </row>
    <row r="36" spans="1:17" s="50" customFormat="1" ht="17.399999999999999" customHeight="1">
      <c r="A36" s="225" t="s">
        <v>1879</v>
      </c>
      <c r="B36" s="225"/>
      <c r="F36" s="248" t="s">
        <v>1155</v>
      </c>
      <c r="G36" s="248"/>
      <c r="H36" s="248"/>
      <c r="I36" s="248"/>
      <c r="J36" s="248"/>
      <c r="K36" s="248"/>
      <c r="M36" s="67"/>
      <c r="O36" s="186"/>
      <c r="P36" s="186"/>
      <c r="Q36" s="44"/>
    </row>
    <row r="37" spans="1:17" s="50" customFormat="1" ht="13.5" customHeight="1">
      <c r="A37" s="248" t="s">
        <v>1880</v>
      </c>
      <c r="B37" s="248" t="s">
        <v>1881</v>
      </c>
      <c r="C37" s="249" t="s">
        <v>936</v>
      </c>
      <c r="D37" s="248" t="s">
        <v>1882</v>
      </c>
      <c r="E37" s="248" t="s">
        <v>309</v>
      </c>
      <c r="F37" s="237" t="s">
        <v>1883</v>
      </c>
      <c r="G37" s="237"/>
      <c r="H37" s="237"/>
      <c r="I37" s="250" t="s">
        <v>1290</v>
      </c>
      <c r="J37" s="237" t="s">
        <v>1154</v>
      </c>
      <c r="K37" s="244" t="s">
        <v>976</v>
      </c>
      <c r="L37" s="246" t="s">
        <v>1150</v>
      </c>
      <c r="O37" s="190" t="s">
        <v>1894</v>
      </c>
      <c r="P37" s="191" t="s">
        <v>1892</v>
      </c>
      <c r="Q37" s="44"/>
    </row>
    <row r="38" spans="1:17" s="50" customFormat="1" ht="12.3">
      <c r="A38" s="248"/>
      <c r="B38" s="248"/>
      <c r="C38" s="248"/>
      <c r="D38" s="248"/>
      <c r="E38" s="248"/>
      <c r="F38" s="196" t="s">
        <v>686</v>
      </c>
      <c r="G38" s="196" t="s">
        <v>310</v>
      </c>
      <c r="H38" s="196" t="s">
        <v>687</v>
      </c>
      <c r="I38" s="237"/>
      <c r="J38" s="237"/>
      <c r="K38" s="245"/>
      <c r="L38" s="247"/>
      <c r="O38" s="192">
        <f>IF($A$39="",0,ROUND(SUMPRODUCT(1/COUNTIF($O$39:$O$288,$O$39:$O$288)),0)-1)</f>
        <v>0</v>
      </c>
      <c r="P38" s="193">
        <f>COUNTIF(P39:P288,"&gt;0")</f>
        <v>0</v>
      </c>
      <c r="Q38" s="44"/>
    </row>
    <row r="39" spans="1:17" s="50" customFormat="1" ht="21" customHeight="1">
      <c r="A39" s="66"/>
      <c r="B39" s="68"/>
      <c r="C39" s="69"/>
      <c r="D39" s="70"/>
      <c r="E39" s="69"/>
      <c r="F39" s="71"/>
      <c r="G39" s="71"/>
      <c r="H39" s="71"/>
      <c r="I39" s="72"/>
      <c r="J39" s="72"/>
      <c r="K39" s="72"/>
      <c r="L39" s="73"/>
      <c r="N39" s="74"/>
      <c r="O39" s="186" t="str">
        <f>IF(OR($A39="",$A39="範囲外",$A39="-"),"",$A39)</f>
        <v/>
      </c>
      <c r="P39" s="186" t="str">
        <f t="shared" ref="P39:P102" si="2">IF(COUNTA(A39:B39,D39,F39:H39)=0,"",IF(AND(A39&lt;&gt;"-",COUNTIF(区間名,A39)&gt;0,OR(AND(B39&lt;&gt;"",D39&gt;0,COUNTA(F39:H39)&gt;0),AND(OR(B39="未調査",B39="記録無し"),D39&lt;1,COUNTA(F39:H39)=0))),0,1))</f>
        <v/>
      </c>
      <c r="Q39" s="44"/>
    </row>
    <row r="40" spans="1:17" s="50" customFormat="1" ht="21" customHeight="1">
      <c r="A40" s="66"/>
      <c r="B40" s="68"/>
      <c r="C40" s="69"/>
      <c r="D40" s="70"/>
      <c r="E40" s="69"/>
      <c r="F40" s="71"/>
      <c r="G40" s="71"/>
      <c r="H40" s="71"/>
      <c r="I40" s="72"/>
      <c r="J40" s="72"/>
      <c r="K40" s="72"/>
      <c r="L40" s="73"/>
      <c r="N40" s="74"/>
      <c r="O40" s="186" t="str">
        <f t="shared" ref="O40:O103" si="3">IF(OR($A40="",$A40="範囲外",$A40="-"),"",$A40)</f>
        <v/>
      </c>
      <c r="P40" s="186" t="str">
        <f t="shared" si="2"/>
        <v/>
      </c>
      <c r="Q40" s="44"/>
    </row>
    <row r="41" spans="1:17" s="50" customFormat="1" ht="21" customHeight="1">
      <c r="A41" s="66"/>
      <c r="B41" s="68"/>
      <c r="C41" s="69"/>
      <c r="D41" s="70"/>
      <c r="E41" s="69"/>
      <c r="F41" s="71"/>
      <c r="G41" s="71"/>
      <c r="H41" s="71"/>
      <c r="I41" s="72"/>
      <c r="J41" s="72"/>
      <c r="K41" s="72"/>
      <c r="L41" s="73"/>
      <c r="N41" s="74"/>
      <c r="O41" s="186" t="str">
        <f t="shared" si="3"/>
        <v/>
      </c>
      <c r="P41" s="186" t="str">
        <f t="shared" si="2"/>
        <v/>
      </c>
      <c r="Q41" s="44"/>
    </row>
    <row r="42" spans="1:17" s="50" customFormat="1" ht="21" customHeight="1">
      <c r="A42" s="66"/>
      <c r="B42" s="68"/>
      <c r="C42" s="69"/>
      <c r="D42" s="70"/>
      <c r="E42" s="69"/>
      <c r="F42" s="71"/>
      <c r="G42" s="71"/>
      <c r="H42" s="71"/>
      <c r="I42" s="72"/>
      <c r="J42" s="72"/>
      <c r="K42" s="72"/>
      <c r="L42" s="73"/>
      <c r="N42" s="74"/>
      <c r="O42" s="186" t="str">
        <f t="shared" si="3"/>
        <v/>
      </c>
      <c r="P42" s="186" t="str">
        <f t="shared" si="2"/>
        <v/>
      </c>
      <c r="Q42" s="44"/>
    </row>
    <row r="43" spans="1:17" s="50" customFormat="1" ht="21" customHeight="1">
      <c r="A43" s="66"/>
      <c r="B43" s="68"/>
      <c r="C43" s="69"/>
      <c r="D43" s="70"/>
      <c r="E43" s="69"/>
      <c r="F43" s="71"/>
      <c r="G43" s="71"/>
      <c r="H43" s="71"/>
      <c r="I43" s="72"/>
      <c r="J43" s="72"/>
      <c r="K43" s="72"/>
      <c r="L43" s="73"/>
      <c r="N43" s="74"/>
      <c r="O43" s="186" t="str">
        <f t="shared" si="3"/>
        <v/>
      </c>
      <c r="P43" s="186" t="str">
        <f t="shared" si="2"/>
        <v/>
      </c>
      <c r="Q43" s="44"/>
    </row>
    <row r="44" spans="1:17" s="50" customFormat="1" ht="21" customHeight="1">
      <c r="A44" s="66"/>
      <c r="B44" s="68"/>
      <c r="C44" s="69"/>
      <c r="D44" s="70"/>
      <c r="E44" s="69"/>
      <c r="F44" s="71"/>
      <c r="G44" s="71"/>
      <c r="H44" s="71"/>
      <c r="I44" s="72"/>
      <c r="J44" s="72"/>
      <c r="K44" s="72"/>
      <c r="L44" s="73"/>
      <c r="N44" s="74"/>
      <c r="O44" s="186" t="str">
        <f t="shared" si="3"/>
        <v/>
      </c>
      <c r="P44" s="186" t="str">
        <f t="shared" si="2"/>
        <v/>
      </c>
      <c r="Q44" s="44"/>
    </row>
    <row r="45" spans="1:17" s="50" customFormat="1" ht="21" customHeight="1">
      <c r="A45" s="66"/>
      <c r="B45" s="68"/>
      <c r="C45" s="69"/>
      <c r="D45" s="70"/>
      <c r="E45" s="69"/>
      <c r="F45" s="71"/>
      <c r="G45" s="71"/>
      <c r="H45" s="71"/>
      <c r="I45" s="72"/>
      <c r="J45" s="72"/>
      <c r="K45" s="72"/>
      <c r="L45" s="73"/>
      <c r="O45" s="186" t="str">
        <f t="shared" si="3"/>
        <v/>
      </c>
      <c r="P45" s="186" t="str">
        <f t="shared" si="2"/>
        <v/>
      </c>
      <c r="Q45" s="44"/>
    </row>
    <row r="46" spans="1:17" s="50" customFormat="1" ht="21" customHeight="1">
      <c r="A46" s="66"/>
      <c r="B46" s="68"/>
      <c r="C46" s="69"/>
      <c r="D46" s="70"/>
      <c r="E46" s="69"/>
      <c r="F46" s="71"/>
      <c r="G46" s="71"/>
      <c r="H46" s="71"/>
      <c r="I46" s="72"/>
      <c r="J46" s="72"/>
      <c r="K46" s="72"/>
      <c r="L46" s="73"/>
      <c r="O46" s="186" t="str">
        <f t="shared" si="3"/>
        <v/>
      </c>
      <c r="P46" s="186" t="str">
        <f t="shared" si="2"/>
        <v/>
      </c>
      <c r="Q46" s="44"/>
    </row>
    <row r="47" spans="1:17" s="50" customFormat="1" ht="21" customHeight="1">
      <c r="A47" s="66"/>
      <c r="B47" s="68"/>
      <c r="C47" s="69"/>
      <c r="D47" s="70"/>
      <c r="E47" s="69"/>
      <c r="F47" s="71"/>
      <c r="G47" s="71"/>
      <c r="H47" s="71"/>
      <c r="I47" s="72"/>
      <c r="J47" s="72"/>
      <c r="K47" s="72"/>
      <c r="L47" s="73"/>
      <c r="O47" s="186" t="str">
        <f t="shared" si="3"/>
        <v/>
      </c>
      <c r="P47" s="186" t="str">
        <f t="shared" si="2"/>
        <v/>
      </c>
      <c r="Q47" s="44"/>
    </row>
    <row r="48" spans="1:17" s="50" customFormat="1" ht="21" customHeight="1">
      <c r="A48" s="66"/>
      <c r="B48" s="68"/>
      <c r="C48" s="69"/>
      <c r="D48" s="70"/>
      <c r="E48" s="69"/>
      <c r="F48" s="71"/>
      <c r="G48" s="71"/>
      <c r="H48" s="71"/>
      <c r="I48" s="72"/>
      <c r="J48" s="72"/>
      <c r="K48" s="72"/>
      <c r="L48" s="73"/>
      <c r="O48" s="186" t="str">
        <f t="shared" si="3"/>
        <v/>
      </c>
      <c r="P48" s="186" t="str">
        <f t="shared" si="2"/>
        <v/>
      </c>
      <c r="Q48" s="44"/>
    </row>
    <row r="49" spans="1:17" s="50" customFormat="1" ht="21" customHeight="1">
      <c r="A49" s="66"/>
      <c r="B49" s="68"/>
      <c r="C49" s="69"/>
      <c r="D49" s="70"/>
      <c r="E49" s="69"/>
      <c r="F49" s="71"/>
      <c r="G49" s="71"/>
      <c r="H49" s="71"/>
      <c r="I49" s="72"/>
      <c r="J49" s="72"/>
      <c r="K49" s="72"/>
      <c r="L49" s="73"/>
      <c r="O49" s="186" t="str">
        <f t="shared" si="3"/>
        <v/>
      </c>
      <c r="P49" s="186" t="str">
        <f t="shared" si="2"/>
        <v/>
      </c>
      <c r="Q49" s="44"/>
    </row>
    <row r="50" spans="1:17" s="50" customFormat="1" ht="21" customHeight="1">
      <c r="A50" s="66"/>
      <c r="B50" s="68"/>
      <c r="C50" s="69"/>
      <c r="D50" s="70"/>
      <c r="E50" s="69"/>
      <c r="F50" s="71"/>
      <c r="G50" s="71"/>
      <c r="H50" s="71"/>
      <c r="I50" s="72"/>
      <c r="J50" s="72"/>
      <c r="K50" s="72"/>
      <c r="L50" s="73"/>
      <c r="O50" s="186" t="str">
        <f t="shared" si="3"/>
        <v/>
      </c>
      <c r="P50" s="186" t="str">
        <f t="shared" si="2"/>
        <v/>
      </c>
      <c r="Q50" s="44"/>
    </row>
    <row r="51" spans="1:17" s="50" customFormat="1" ht="21" customHeight="1">
      <c r="A51" s="66"/>
      <c r="B51" s="68"/>
      <c r="C51" s="69"/>
      <c r="D51" s="70"/>
      <c r="E51" s="69"/>
      <c r="F51" s="71"/>
      <c r="G51" s="71"/>
      <c r="H51" s="71"/>
      <c r="I51" s="72"/>
      <c r="J51" s="72"/>
      <c r="K51" s="72"/>
      <c r="L51" s="73"/>
      <c r="O51" s="186" t="str">
        <f t="shared" si="3"/>
        <v/>
      </c>
      <c r="P51" s="186" t="str">
        <f t="shared" si="2"/>
        <v/>
      </c>
      <c r="Q51" s="44"/>
    </row>
    <row r="52" spans="1:17" s="50" customFormat="1" ht="21" customHeight="1">
      <c r="A52" s="66"/>
      <c r="B52" s="68"/>
      <c r="C52" s="69"/>
      <c r="D52" s="70"/>
      <c r="E52" s="69"/>
      <c r="F52" s="71"/>
      <c r="G52" s="71"/>
      <c r="H52" s="71"/>
      <c r="I52" s="72"/>
      <c r="J52" s="72"/>
      <c r="K52" s="72"/>
      <c r="L52" s="73"/>
      <c r="O52" s="186" t="str">
        <f t="shared" si="3"/>
        <v/>
      </c>
      <c r="P52" s="186" t="str">
        <f t="shared" si="2"/>
        <v/>
      </c>
      <c r="Q52" s="44"/>
    </row>
    <row r="53" spans="1:17" s="50" customFormat="1" ht="21" customHeight="1">
      <c r="A53" s="66"/>
      <c r="B53" s="68"/>
      <c r="C53" s="69"/>
      <c r="D53" s="70"/>
      <c r="E53" s="69"/>
      <c r="F53" s="71"/>
      <c r="G53" s="71"/>
      <c r="H53" s="71"/>
      <c r="I53" s="72"/>
      <c r="J53" s="72"/>
      <c r="K53" s="72"/>
      <c r="L53" s="73"/>
      <c r="O53" s="186" t="str">
        <f t="shared" si="3"/>
        <v/>
      </c>
      <c r="P53" s="186" t="str">
        <f t="shared" si="2"/>
        <v/>
      </c>
      <c r="Q53" s="44"/>
    </row>
    <row r="54" spans="1:17" s="50" customFormat="1" ht="21" customHeight="1">
      <c r="A54" s="66"/>
      <c r="B54" s="68"/>
      <c r="C54" s="69"/>
      <c r="D54" s="70"/>
      <c r="E54" s="69"/>
      <c r="F54" s="71"/>
      <c r="G54" s="71"/>
      <c r="H54" s="71"/>
      <c r="I54" s="72"/>
      <c r="J54" s="72"/>
      <c r="K54" s="72"/>
      <c r="L54" s="73"/>
      <c r="O54" s="186" t="str">
        <f t="shared" si="3"/>
        <v/>
      </c>
      <c r="P54" s="186" t="str">
        <f t="shared" si="2"/>
        <v/>
      </c>
      <c r="Q54" s="44"/>
    </row>
    <row r="55" spans="1:17" s="50" customFormat="1" ht="21" customHeight="1">
      <c r="A55" s="66"/>
      <c r="B55" s="68"/>
      <c r="C55" s="69"/>
      <c r="D55" s="70"/>
      <c r="E55" s="69"/>
      <c r="F55" s="71"/>
      <c r="G55" s="71"/>
      <c r="H55" s="71"/>
      <c r="I55" s="72"/>
      <c r="J55" s="72"/>
      <c r="K55" s="72"/>
      <c r="L55" s="73"/>
      <c r="O55" s="186" t="str">
        <f t="shared" si="3"/>
        <v/>
      </c>
      <c r="P55" s="186" t="str">
        <f t="shared" si="2"/>
        <v/>
      </c>
      <c r="Q55" s="44"/>
    </row>
    <row r="56" spans="1:17" s="50" customFormat="1" ht="21" customHeight="1">
      <c r="A56" s="66"/>
      <c r="B56" s="68"/>
      <c r="C56" s="69"/>
      <c r="D56" s="70"/>
      <c r="E56" s="69"/>
      <c r="F56" s="71"/>
      <c r="G56" s="71"/>
      <c r="H56" s="71"/>
      <c r="I56" s="72"/>
      <c r="J56" s="72"/>
      <c r="K56" s="72"/>
      <c r="L56" s="73"/>
      <c r="O56" s="186" t="str">
        <f t="shared" si="3"/>
        <v/>
      </c>
      <c r="P56" s="186" t="str">
        <f t="shared" si="2"/>
        <v/>
      </c>
      <c r="Q56" s="44"/>
    </row>
    <row r="57" spans="1:17" s="50" customFormat="1" ht="21" customHeight="1">
      <c r="A57" s="66"/>
      <c r="B57" s="68"/>
      <c r="C57" s="69"/>
      <c r="D57" s="70"/>
      <c r="E57" s="69"/>
      <c r="F57" s="71"/>
      <c r="G57" s="71"/>
      <c r="H57" s="71"/>
      <c r="I57" s="72"/>
      <c r="J57" s="72"/>
      <c r="K57" s="72"/>
      <c r="L57" s="73"/>
      <c r="O57" s="186" t="str">
        <f t="shared" si="3"/>
        <v/>
      </c>
      <c r="P57" s="186" t="str">
        <f t="shared" si="2"/>
        <v/>
      </c>
      <c r="Q57" s="44"/>
    </row>
    <row r="58" spans="1:17" s="50" customFormat="1" ht="21" customHeight="1">
      <c r="A58" s="66"/>
      <c r="B58" s="68"/>
      <c r="C58" s="69"/>
      <c r="D58" s="70"/>
      <c r="E58" s="69"/>
      <c r="F58" s="71"/>
      <c r="G58" s="71"/>
      <c r="H58" s="71"/>
      <c r="I58" s="72"/>
      <c r="J58" s="72"/>
      <c r="K58" s="72"/>
      <c r="L58" s="73"/>
      <c r="O58" s="186" t="str">
        <f t="shared" si="3"/>
        <v/>
      </c>
      <c r="P58" s="186" t="str">
        <f t="shared" si="2"/>
        <v/>
      </c>
      <c r="Q58" s="44"/>
    </row>
    <row r="59" spans="1:17" s="50" customFormat="1" ht="21" customHeight="1">
      <c r="A59" s="66"/>
      <c r="B59" s="68"/>
      <c r="C59" s="69"/>
      <c r="D59" s="70"/>
      <c r="E59" s="69"/>
      <c r="F59" s="71"/>
      <c r="G59" s="71"/>
      <c r="H59" s="71"/>
      <c r="I59" s="72"/>
      <c r="J59" s="72"/>
      <c r="K59" s="72"/>
      <c r="L59" s="73"/>
      <c r="O59" s="186" t="str">
        <f t="shared" si="3"/>
        <v/>
      </c>
      <c r="P59" s="186" t="str">
        <f t="shared" si="2"/>
        <v/>
      </c>
      <c r="Q59" s="44"/>
    </row>
    <row r="60" spans="1:17" s="50" customFormat="1" ht="21" customHeight="1">
      <c r="A60" s="66"/>
      <c r="B60" s="68"/>
      <c r="C60" s="69"/>
      <c r="D60" s="70"/>
      <c r="E60" s="69"/>
      <c r="F60" s="71"/>
      <c r="G60" s="71"/>
      <c r="H60" s="71"/>
      <c r="I60" s="72"/>
      <c r="J60" s="72"/>
      <c r="K60" s="72"/>
      <c r="L60" s="73"/>
      <c r="O60" s="186" t="str">
        <f t="shared" si="3"/>
        <v/>
      </c>
      <c r="P60" s="186" t="str">
        <f t="shared" si="2"/>
        <v/>
      </c>
      <c r="Q60" s="44"/>
    </row>
    <row r="61" spans="1:17" s="50" customFormat="1" ht="21" customHeight="1">
      <c r="A61" s="66"/>
      <c r="B61" s="68"/>
      <c r="C61" s="69"/>
      <c r="D61" s="70"/>
      <c r="E61" s="69"/>
      <c r="F61" s="71"/>
      <c r="G61" s="71"/>
      <c r="H61" s="71"/>
      <c r="I61" s="72"/>
      <c r="J61" s="72"/>
      <c r="K61" s="72"/>
      <c r="L61" s="73"/>
      <c r="O61" s="186" t="str">
        <f t="shared" si="3"/>
        <v/>
      </c>
      <c r="P61" s="186" t="str">
        <f t="shared" si="2"/>
        <v/>
      </c>
      <c r="Q61" s="44"/>
    </row>
    <row r="62" spans="1:17" s="50" customFormat="1" ht="21" customHeight="1">
      <c r="A62" s="66"/>
      <c r="B62" s="68"/>
      <c r="C62" s="69"/>
      <c r="D62" s="70"/>
      <c r="E62" s="69"/>
      <c r="F62" s="71"/>
      <c r="G62" s="71"/>
      <c r="H62" s="71"/>
      <c r="I62" s="72"/>
      <c r="J62" s="72"/>
      <c r="K62" s="72"/>
      <c r="L62" s="73"/>
      <c r="O62" s="186" t="str">
        <f t="shared" si="3"/>
        <v/>
      </c>
      <c r="P62" s="186" t="str">
        <f t="shared" si="2"/>
        <v/>
      </c>
      <c r="Q62" s="44"/>
    </row>
    <row r="63" spans="1:17" s="50" customFormat="1" ht="21" customHeight="1">
      <c r="A63" s="66"/>
      <c r="B63" s="68"/>
      <c r="C63" s="69"/>
      <c r="D63" s="70"/>
      <c r="E63" s="69"/>
      <c r="F63" s="71"/>
      <c r="G63" s="71"/>
      <c r="H63" s="71"/>
      <c r="I63" s="72"/>
      <c r="J63" s="72"/>
      <c r="K63" s="72"/>
      <c r="L63" s="73"/>
      <c r="O63" s="186" t="str">
        <f t="shared" si="3"/>
        <v/>
      </c>
      <c r="P63" s="186" t="str">
        <f t="shared" si="2"/>
        <v/>
      </c>
      <c r="Q63" s="44"/>
    </row>
    <row r="64" spans="1:17" s="50" customFormat="1" ht="21" customHeight="1">
      <c r="A64" s="66"/>
      <c r="B64" s="68"/>
      <c r="C64" s="69"/>
      <c r="D64" s="70"/>
      <c r="E64" s="69"/>
      <c r="F64" s="71"/>
      <c r="G64" s="71"/>
      <c r="H64" s="71"/>
      <c r="I64" s="72"/>
      <c r="J64" s="72"/>
      <c r="K64" s="72"/>
      <c r="L64" s="73"/>
      <c r="O64" s="186" t="str">
        <f t="shared" si="3"/>
        <v/>
      </c>
      <c r="P64" s="186" t="str">
        <f t="shared" si="2"/>
        <v/>
      </c>
      <c r="Q64" s="44"/>
    </row>
    <row r="65" spans="1:17" s="50" customFormat="1" ht="21" customHeight="1">
      <c r="A65" s="66"/>
      <c r="B65" s="68"/>
      <c r="C65" s="69"/>
      <c r="D65" s="70"/>
      <c r="E65" s="69"/>
      <c r="F65" s="71"/>
      <c r="G65" s="71"/>
      <c r="H65" s="71"/>
      <c r="I65" s="72"/>
      <c r="J65" s="72"/>
      <c r="K65" s="72"/>
      <c r="L65" s="73"/>
      <c r="O65" s="186" t="str">
        <f t="shared" si="3"/>
        <v/>
      </c>
      <c r="P65" s="186" t="str">
        <f t="shared" si="2"/>
        <v/>
      </c>
      <c r="Q65" s="44"/>
    </row>
    <row r="66" spans="1:17" s="50" customFormat="1" ht="21" customHeight="1">
      <c r="A66" s="66"/>
      <c r="B66" s="68"/>
      <c r="C66" s="69"/>
      <c r="D66" s="70"/>
      <c r="E66" s="69"/>
      <c r="F66" s="71"/>
      <c r="G66" s="71"/>
      <c r="H66" s="71"/>
      <c r="I66" s="72"/>
      <c r="J66" s="72"/>
      <c r="K66" s="72"/>
      <c r="L66" s="73"/>
      <c r="O66" s="186" t="str">
        <f t="shared" si="3"/>
        <v/>
      </c>
      <c r="P66" s="186" t="str">
        <f t="shared" si="2"/>
        <v/>
      </c>
      <c r="Q66" s="44"/>
    </row>
    <row r="67" spans="1:17" s="50" customFormat="1" ht="21" customHeight="1">
      <c r="A67" s="66"/>
      <c r="B67" s="68"/>
      <c r="C67" s="69"/>
      <c r="D67" s="70"/>
      <c r="E67" s="69"/>
      <c r="F67" s="71"/>
      <c r="G67" s="71"/>
      <c r="H67" s="71"/>
      <c r="I67" s="72"/>
      <c r="J67" s="72"/>
      <c r="K67" s="72"/>
      <c r="L67" s="73"/>
      <c r="O67" s="186" t="str">
        <f t="shared" si="3"/>
        <v/>
      </c>
      <c r="P67" s="186" t="str">
        <f t="shared" si="2"/>
        <v/>
      </c>
      <c r="Q67" s="44"/>
    </row>
    <row r="68" spans="1:17" s="50" customFormat="1" ht="21" customHeight="1">
      <c r="A68" s="66"/>
      <c r="B68" s="68"/>
      <c r="C68" s="69"/>
      <c r="D68" s="70"/>
      <c r="E68" s="69"/>
      <c r="F68" s="71"/>
      <c r="G68" s="71"/>
      <c r="H68" s="71"/>
      <c r="I68" s="72"/>
      <c r="J68" s="72"/>
      <c r="K68" s="72"/>
      <c r="L68" s="73"/>
      <c r="O68" s="186" t="str">
        <f t="shared" si="3"/>
        <v/>
      </c>
      <c r="P68" s="186" t="str">
        <f t="shared" si="2"/>
        <v/>
      </c>
      <c r="Q68" s="44"/>
    </row>
    <row r="69" spans="1:17" s="50" customFormat="1" ht="21" customHeight="1">
      <c r="A69" s="66"/>
      <c r="B69" s="68"/>
      <c r="C69" s="69"/>
      <c r="D69" s="70"/>
      <c r="E69" s="69"/>
      <c r="F69" s="71"/>
      <c r="G69" s="71"/>
      <c r="H69" s="71"/>
      <c r="I69" s="72"/>
      <c r="J69" s="72"/>
      <c r="K69" s="72"/>
      <c r="L69" s="73"/>
      <c r="O69" s="186" t="str">
        <f t="shared" si="3"/>
        <v/>
      </c>
      <c r="P69" s="186" t="str">
        <f t="shared" si="2"/>
        <v/>
      </c>
      <c r="Q69" s="44"/>
    </row>
    <row r="70" spans="1:17" s="50" customFormat="1" ht="21" customHeight="1">
      <c r="A70" s="66"/>
      <c r="B70" s="68"/>
      <c r="C70" s="69"/>
      <c r="D70" s="70"/>
      <c r="E70" s="69"/>
      <c r="F70" s="71"/>
      <c r="G70" s="71"/>
      <c r="H70" s="71"/>
      <c r="I70" s="72"/>
      <c r="J70" s="72"/>
      <c r="K70" s="72"/>
      <c r="L70" s="73"/>
      <c r="O70" s="186" t="str">
        <f t="shared" si="3"/>
        <v/>
      </c>
      <c r="P70" s="186" t="str">
        <f t="shared" si="2"/>
        <v/>
      </c>
      <c r="Q70" s="44"/>
    </row>
    <row r="71" spans="1:17" s="50" customFormat="1" ht="21" customHeight="1">
      <c r="A71" s="66"/>
      <c r="B71" s="68"/>
      <c r="C71" s="69"/>
      <c r="D71" s="70"/>
      <c r="E71" s="69"/>
      <c r="F71" s="71"/>
      <c r="G71" s="71"/>
      <c r="H71" s="71"/>
      <c r="I71" s="72"/>
      <c r="J71" s="72"/>
      <c r="K71" s="72"/>
      <c r="L71" s="73"/>
      <c r="O71" s="186" t="str">
        <f t="shared" si="3"/>
        <v/>
      </c>
      <c r="P71" s="186" t="str">
        <f t="shared" si="2"/>
        <v/>
      </c>
      <c r="Q71" s="44"/>
    </row>
    <row r="72" spans="1:17" s="50" customFormat="1" ht="21" customHeight="1">
      <c r="A72" s="66"/>
      <c r="B72" s="68"/>
      <c r="C72" s="69"/>
      <c r="D72" s="70"/>
      <c r="E72" s="69"/>
      <c r="F72" s="71"/>
      <c r="G72" s="71"/>
      <c r="H72" s="71"/>
      <c r="I72" s="72"/>
      <c r="J72" s="72"/>
      <c r="K72" s="72"/>
      <c r="L72" s="73"/>
      <c r="O72" s="186" t="str">
        <f t="shared" si="3"/>
        <v/>
      </c>
      <c r="P72" s="186" t="str">
        <f t="shared" si="2"/>
        <v/>
      </c>
      <c r="Q72" s="44"/>
    </row>
    <row r="73" spans="1:17" s="50" customFormat="1" ht="21" customHeight="1">
      <c r="A73" s="66"/>
      <c r="B73" s="68"/>
      <c r="C73" s="69"/>
      <c r="D73" s="70"/>
      <c r="E73" s="69"/>
      <c r="F73" s="71"/>
      <c r="G73" s="71"/>
      <c r="H73" s="71"/>
      <c r="I73" s="72"/>
      <c r="J73" s="72"/>
      <c r="K73" s="72"/>
      <c r="L73" s="73"/>
      <c r="O73" s="186" t="str">
        <f t="shared" si="3"/>
        <v/>
      </c>
      <c r="P73" s="186" t="str">
        <f t="shared" si="2"/>
        <v/>
      </c>
      <c r="Q73" s="44"/>
    </row>
    <row r="74" spans="1:17" s="50" customFormat="1" ht="21" customHeight="1">
      <c r="A74" s="66"/>
      <c r="B74" s="68"/>
      <c r="C74" s="69"/>
      <c r="D74" s="70"/>
      <c r="E74" s="69"/>
      <c r="F74" s="71"/>
      <c r="G74" s="71"/>
      <c r="H74" s="71"/>
      <c r="I74" s="72"/>
      <c r="J74" s="72"/>
      <c r="K74" s="72"/>
      <c r="L74" s="73"/>
      <c r="O74" s="186" t="str">
        <f t="shared" si="3"/>
        <v/>
      </c>
      <c r="P74" s="186" t="str">
        <f t="shared" si="2"/>
        <v/>
      </c>
      <c r="Q74" s="44"/>
    </row>
    <row r="75" spans="1:17" s="50" customFormat="1" ht="21" customHeight="1">
      <c r="A75" s="66"/>
      <c r="B75" s="68"/>
      <c r="C75" s="69"/>
      <c r="D75" s="70"/>
      <c r="E75" s="69"/>
      <c r="F75" s="71"/>
      <c r="G75" s="71"/>
      <c r="H75" s="71"/>
      <c r="I75" s="72"/>
      <c r="J75" s="72"/>
      <c r="K75" s="72"/>
      <c r="L75" s="73"/>
      <c r="O75" s="186" t="str">
        <f t="shared" si="3"/>
        <v/>
      </c>
      <c r="P75" s="186" t="str">
        <f t="shared" si="2"/>
        <v/>
      </c>
      <c r="Q75" s="44"/>
    </row>
    <row r="76" spans="1:17" s="50" customFormat="1" ht="21" customHeight="1">
      <c r="A76" s="66"/>
      <c r="B76" s="68"/>
      <c r="C76" s="69"/>
      <c r="D76" s="70"/>
      <c r="E76" s="69"/>
      <c r="F76" s="71"/>
      <c r="G76" s="71"/>
      <c r="H76" s="71"/>
      <c r="I76" s="72"/>
      <c r="J76" s="72"/>
      <c r="K76" s="72"/>
      <c r="L76" s="73"/>
      <c r="O76" s="186" t="str">
        <f t="shared" si="3"/>
        <v/>
      </c>
      <c r="P76" s="186" t="str">
        <f t="shared" si="2"/>
        <v/>
      </c>
      <c r="Q76" s="44"/>
    </row>
    <row r="77" spans="1:17" s="50" customFormat="1" ht="21" customHeight="1">
      <c r="A77" s="66"/>
      <c r="B77" s="68"/>
      <c r="C77" s="69"/>
      <c r="D77" s="70"/>
      <c r="E77" s="69"/>
      <c r="F77" s="71"/>
      <c r="G77" s="71"/>
      <c r="H77" s="71"/>
      <c r="I77" s="72"/>
      <c r="J77" s="72"/>
      <c r="K77" s="72"/>
      <c r="L77" s="73"/>
      <c r="O77" s="186" t="str">
        <f t="shared" si="3"/>
        <v/>
      </c>
      <c r="P77" s="186" t="str">
        <f t="shared" si="2"/>
        <v/>
      </c>
      <c r="Q77" s="44"/>
    </row>
    <row r="78" spans="1:17" s="50" customFormat="1" ht="21" customHeight="1">
      <c r="A78" s="66"/>
      <c r="B78" s="68"/>
      <c r="C78" s="69"/>
      <c r="D78" s="70"/>
      <c r="E78" s="69"/>
      <c r="F78" s="71"/>
      <c r="G78" s="71"/>
      <c r="H78" s="71"/>
      <c r="I78" s="72"/>
      <c r="J78" s="72"/>
      <c r="K78" s="72"/>
      <c r="L78" s="73"/>
      <c r="O78" s="186" t="str">
        <f t="shared" si="3"/>
        <v/>
      </c>
      <c r="P78" s="186" t="str">
        <f t="shared" si="2"/>
        <v/>
      </c>
      <c r="Q78" s="44"/>
    </row>
    <row r="79" spans="1:17" s="50" customFormat="1" ht="21" customHeight="1">
      <c r="A79" s="66"/>
      <c r="B79" s="68"/>
      <c r="C79" s="69"/>
      <c r="D79" s="70"/>
      <c r="E79" s="69"/>
      <c r="F79" s="71"/>
      <c r="G79" s="71"/>
      <c r="H79" s="71"/>
      <c r="I79" s="72"/>
      <c r="J79" s="72"/>
      <c r="K79" s="72"/>
      <c r="L79" s="73"/>
      <c r="O79" s="186" t="str">
        <f t="shared" si="3"/>
        <v/>
      </c>
      <c r="P79" s="186" t="str">
        <f t="shared" si="2"/>
        <v/>
      </c>
      <c r="Q79" s="44"/>
    </row>
    <row r="80" spans="1:17" s="50" customFormat="1" ht="21" customHeight="1">
      <c r="A80" s="66"/>
      <c r="B80" s="68"/>
      <c r="C80" s="69"/>
      <c r="D80" s="70"/>
      <c r="E80" s="69"/>
      <c r="F80" s="71"/>
      <c r="G80" s="71"/>
      <c r="H80" s="71"/>
      <c r="I80" s="72"/>
      <c r="J80" s="72"/>
      <c r="K80" s="72"/>
      <c r="L80" s="73"/>
      <c r="O80" s="186" t="str">
        <f t="shared" si="3"/>
        <v/>
      </c>
      <c r="P80" s="186" t="str">
        <f t="shared" si="2"/>
        <v/>
      </c>
      <c r="Q80" s="44"/>
    </row>
    <row r="81" spans="1:17" s="50" customFormat="1" ht="21" customHeight="1">
      <c r="A81" s="66"/>
      <c r="B81" s="68"/>
      <c r="C81" s="69"/>
      <c r="D81" s="70"/>
      <c r="E81" s="69"/>
      <c r="F81" s="71"/>
      <c r="G81" s="71"/>
      <c r="H81" s="71"/>
      <c r="I81" s="72"/>
      <c r="J81" s="72"/>
      <c r="K81" s="72"/>
      <c r="L81" s="73"/>
      <c r="O81" s="186" t="str">
        <f t="shared" si="3"/>
        <v/>
      </c>
      <c r="P81" s="186" t="str">
        <f t="shared" si="2"/>
        <v/>
      </c>
      <c r="Q81" s="44"/>
    </row>
    <row r="82" spans="1:17" s="50" customFormat="1" ht="21" customHeight="1">
      <c r="A82" s="66"/>
      <c r="B82" s="68"/>
      <c r="C82" s="69"/>
      <c r="D82" s="70"/>
      <c r="E82" s="69"/>
      <c r="F82" s="71"/>
      <c r="G82" s="71"/>
      <c r="H82" s="71"/>
      <c r="I82" s="72"/>
      <c r="J82" s="72"/>
      <c r="K82" s="72"/>
      <c r="L82" s="73"/>
      <c r="O82" s="186" t="str">
        <f t="shared" si="3"/>
        <v/>
      </c>
      <c r="P82" s="186" t="str">
        <f t="shared" si="2"/>
        <v/>
      </c>
      <c r="Q82" s="44"/>
    </row>
    <row r="83" spans="1:17" s="50" customFormat="1" ht="21" customHeight="1">
      <c r="A83" s="66"/>
      <c r="B83" s="68"/>
      <c r="C83" s="69"/>
      <c r="D83" s="70"/>
      <c r="E83" s="69"/>
      <c r="F83" s="71"/>
      <c r="G83" s="71"/>
      <c r="H83" s="71"/>
      <c r="I83" s="72"/>
      <c r="J83" s="72"/>
      <c r="K83" s="72"/>
      <c r="L83" s="73"/>
      <c r="O83" s="186" t="str">
        <f t="shared" si="3"/>
        <v/>
      </c>
      <c r="P83" s="186" t="str">
        <f t="shared" si="2"/>
        <v/>
      </c>
      <c r="Q83" s="44"/>
    </row>
    <row r="84" spans="1:17" s="50" customFormat="1" ht="21" customHeight="1">
      <c r="A84" s="66"/>
      <c r="B84" s="68"/>
      <c r="C84" s="69"/>
      <c r="D84" s="70"/>
      <c r="E84" s="69"/>
      <c r="F84" s="71"/>
      <c r="G84" s="71"/>
      <c r="H84" s="71"/>
      <c r="I84" s="72"/>
      <c r="J84" s="72"/>
      <c r="K84" s="72"/>
      <c r="L84" s="73"/>
      <c r="O84" s="186" t="str">
        <f t="shared" si="3"/>
        <v/>
      </c>
      <c r="P84" s="186" t="str">
        <f t="shared" si="2"/>
        <v/>
      </c>
      <c r="Q84" s="44"/>
    </row>
    <row r="85" spans="1:17" s="50" customFormat="1" ht="21" customHeight="1">
      <c r="A85" s="66"/>
      <c r="B85" s="68"/>
      <c r="C85" s="69"/>
      <c r="D85" s="70"/>
      <c r="E85" s="69"/>
      <c r="F85" s="71"/>
      <c r="G85" s="71"/>
      <c r="H85" s="71"/>
      <c r="I85" s="72"/>
      <c r="J85" s="72"/>
      <c r="K85" s="72"/>
      <c r="L85" s="73"/>
      <c r="O85" s="186" t="str">
        <f t="shared" si="3"/>
        <v/>
      </c>
      <c r="P85" s="186" t="str">
        <f t="shared" si="2"/>
        <v/>
      </c>
      <c r="Q85" s="44"/>
    </row>
    <row r="86" spans="1:17" s="50" customFormat="1" ht="21" customHeight="1">
      <c r="A86" s="66"/>
      <c r="B86" s="68"/>
      <c r="C86" s="69"/>
      <c r="D86" s="70"/>
      <c r="E86" s="69"/>
      <c r="F86" s="71"/>
      <c r="G86" s="71"/>
      <c r="H86" s="71"/>
      <c r="I86" s="72"/>
      <c r="J86" s="72"/>
      <c r="K86" s="72"/>
      <c r="L86" s="73"/>
      <c r="O86" s="186" t="str">
        <f t="shared" si="3"/>
        <v/>
      </c>
      <c r="P86" s="186" t="str">
        <f t="shared" si="2"/>
        <v/>
      </c>
      <c r="Q86" s="44"/>
    </row>
    <row r="87" spans="1:17" s="50" customFormat="1" ht="21" customHeight="1">
      <c r="A87" s="66"/>
      <c r="B87" s="68"/>
      <c r="C87" s="69"/>
      <c r="D87" s="70"/>
      <c r="E87" s="69"/>
      <c r="F87" s="71"/>
      <c r="G87" s="71"/>
      <c r="H87" s="71"/>
      <c r="I87" s="72"/>
      <c r="J87" s="72"/>
      <c r="K87" s="72"/>
      <c r="L87" s="73"/>
      <c r="O87" s="186" t="str">
        <f t="shared" si="3"/>
        <v/>
      </c>
      <c r="P87" s="186" t="str">
        <f t="shared" si="2"/>
        <v/>
      </c>
      <c r="Q87" s="44"/>
    </row>
    <row r="88" spans="1:17" s="50" customFormat="1" ht="21" customHeight="1">
      <c r="A88" s="66"/>
      <c r="B88" s="68"/>
      <c r="C88" s="69"/>
      <c r="D88" s="70"/>
      <c r="E88" s="69"/>
      <c r="F88" s="71"/>
      <c r="G88" s="71"/>
      <c r="H88" s="71"/>
      <c r="I88" s="72"/>
      <c r="J88" s="72"/>
      <c r="K88" s="72"/>
      <c r="L88" s="73"/>
      <c r="O88" s="186" t="str">
        <f t="shared" si="3"/>
        <v/>
      </c>
      <c r="P88" s="186" t="str">
        <f t="shared" si="2"/>
        <v/>
      </c>
      <c r="Q88" s="44"/>
    </row>
    <row r="89" spans="1:17" s="50" customFormat="1" ht="21" customHeight="1">
      <c r="A89" s="66"/>
      <c r="B89" s="68"/>
      <c r="C89" s="69"/>
      <c r="D89" s="70"/>
      <c r="E89" s="69"/>
      <c r="F89" s="71"/>
      <c r="G89" s="71"/>
      <c r="H89" s="71"/>
      <c r="I89" s="72"/>
      <c r="J89" s="72"/>
      <c r="K89" s="72"/>
      <c r="L89" s="73"/>
      <c r="O89" s="186" t="str">
        <f t="shared" si="3"/>
        <v/>
      </c>
      <c r="P89" s="186" t="str">
        <f t="shared" si="2"/>
        <v/>
      </c>
      <c r="Q89" s="44"/>
    </row>
    <row r="90" spans="1:17" s="50" customFormat="1" ht="21" customHeight="1">
      <c r="A90" s="66"/>
      <c r="B90" s="68"/>
      <c r="C90" s="69"/>
      <c r="D90" s="70"/>
      <c r="E90" s="69"/>
      <c r="F90" s="71"/>
      <c r="G90" s="71"/>
      <c r="H90" s="71"/>
      <c r="I90" s="72"/>
      <c r="J90" s="72"/>
      <c r="K90" s="72"/>
      <c r="L90" s="73"/>
      <c r="O90" s="186" t="str">
        <f t="shared" si="3"/>
        <v/>
      </c>
      <c r="P90" s="186" t="str">
        <f t="shared" si="2"/>
        <v/>
      </c>
      <c r="Q90" s="44"/>
    </row>
    <row r="91" spans="1:17" s="50" customFormat="1" ht="21" customHeight="1">
      <c r="A91" s="66"/>
      <c r="B91" s="68"/>
      <c r="C91" s="69"/>
      <c r="D91" s="70"/>
      <c r="E91" s="69"/>
      <c r="F91" s="71"/>
      <c r="G91" s="71"/>
      <c r="H91" s="71"/>
      <c r="I91" s="72"/>
      <c r="J91" s="72"/>
      <c r="K91" s="72"/>
      <c r="L91" s="73"/>
      <c r="O91" s="186" t="str">
        <f t="shared" si="3"/>
        <v/>
      </c>
      <c r="P91" s="186" t="str">
        <f t="shared" si="2"/>
        <v/>
      </c>
      <c r="Q91" s="44"/>
    </row>
    <row r="92" spans="1:17" s="50" customFormat="1" ht="21" customHeight="1">
      <c r="A92" s="66"/>
      <c r="B92" s="68"/>
      <c r="C92" s="69"/>
      <c r="D92" s="70"/>
      <c r="E92" s="69"/>
      <c r="F92" s="71"/>
      <c r="G92" s="71"/>
      <c r="H92" s="71"/>
      <c r="I92" s="72"/>
      <c r="J92" s="72"/>
      <c r="K92" s="72"/>
      <c r="L92" s="73"/>
      <c r="O92" s="186" t="str">
        <f t="shared" si="3"/>
        <v/>
      </c>
      <c r="P92" s="186" t="str">
        <f t="shared" si="2"/>
        <v/>
      </c>
      <c r="Q92" s="44"/>
    </row>
    <row r="93" spans="1:17" s="50" customFormat="1" ht="21" customHeight="1">
      <c r="A93" s="66"/>
      <c r="B93" s="68"/>
      <c r="C93" s="69"/>
      <c r="D93" s="70"/>
      <c r="E93" s="69"/>
      <c r="F93" s="71"/>
      <c r="G93" s="71"/>
      <c r="H93" s="71"/>
      <c r="I93" s="72"/>
      <c r="J93" s="72"/>
      <c r="K93" s="72"/>
      <c r="L93" s="73"/>
      <c r="O93" s="186" t="str">
        <f t="shared" si="3"/>
        <v/>
      </c>
      <c r="P93" s="186" t="str">
        <f t="shared" si="2"/>
        <v/>
      </c>
      <c r="Q93" s="44"/>
    </row>
    <row r="94" spans="1:17" s="50" customFormat="1" ht="21" customHeight="1">
      <c r="A94" s="66"/>
      <c r="B94" s="68"/>
      <c r="C94" s="69"/>
      <c r="D94" s="70"/>
      <c r="E94" s="69"/>
      <c r="F94" s="71"/>
      <c r="G94" s="71"/>
      <c r="H94" s="71"/>
      <c r="I94" s="72"/>
      <c r="J94" s="72"/>
      <c r="K94" s="72"/>
      <c r="L94" s="73"/>
      <c r="O94" s="186" t="str">
        <f t="shared" si="3"/>
        <v/>
      </c>
      <c r="P94" s="186" t="str">
        <f t="shared" si="2"/>
        <v/>
      </c>
      <c r="Q94" s="44"/>
    </row>
    <row r="95" spans="1:17" s="50" customFormat="1" ht="21" customHeight="1">
      <c r="A95" s="66"/>
      <c r="B95" s="68"/>
      <c r="C95" s="69"/>
      <c r="D95" s="70"/>
      <c r="E95" s="69"/>
      <c r="F95" s="71"/>
      <c r="G95" s="71"/>
      <c r="H95" s="71"/>
      <c r="I95" s="72"/>
      <c r="J95" s="72"/>
      <c r="K95" s="72"/>
      <c r="L95" s="73"/>
      <c r="O95" s="186" t="str">
        <f t="shared" si="3"/>
        <v/>
      </c>
      <c r="P95" s="186" t="str">
        <f t="shared" si="2"/>
        <v/>
      </c>
      <c r="Q95" s="44"/>
    </row>
    <row r="96" spans="1:17" s="50" customFormat="1" ht="21" customHeight="1">
      <c r="A96" s="66"/>
      <c r="B96" s="68"/>
      <c r="C96" s="69"/>
      <c r="D96" s="70"/>
      <c r="E96" s="69"/>
      <c r="F96" s="71"/>
      <c r="G96" s="71"/>
      <c r="H96" s="71"/>
      <c r="I96" s="72"/>
      <c r="J96" s="72"/>
      <c r="K96" s="72"/>
      <c r="L96" s="73"/>
      <c r="O96" s="186" t="str">
        <f t="shared" si="3"/>
        <v/>
      </c>
      <c r="P96" s="186" t="str">
        <f t="shared" si="2"/>
        <v/>
      </c>
      <c r="Q96" s="44"/>
    </row>
    <row r="97" spans="1:17" s="50" customFormat="1" ht="21" customHeight="1">
      <c r="A97" s="66"/>
      <c r="B97" s="68"/>
      <c r="C97" s="69"/>
      <c r="D97" s="70"/>
      <c r="E97" s="69"/>
      <c r="F97" s="71"/>
      <c r="G97" s="71"/>
      <c r="H97" s="71"/>
      <c r="I97" s="72"/>
      <c r="J97" s="72"/>
      <c r="K97" s="72"/>
      <c r="L97" s="73"/>
      <c r="O97" s="186" t="str">
        <f t="shared" si="3"/>
        <v/>
      </c>
      <c r="P97" s="186" t="str">
        <f t="shared" si="2"/>
        <v/>
      </c>
      <c r="Q97" s="44"/>
    </row>
    <row r="98" spans="1:17" s="50" customFormat="1" ht="21" customHeight="1">
      <c r="A98" s="66"/>
      <c r="B98" s="68"/>
      <c r="C98" s="69"/>
      <c r="D98" s="70"/>
      <c r="E98" s="69"/>
      <c r="F98" s="71"/>
      <c r="G98" s="71"/>
      <c r="H98" s="71"/>
      <c r="I98" s="72"/>
      <c r="J98" s="72"/>
      <c r="K98" s="72"/>
      <c r="L98" s="73"/>
      <c r="O98" s="186" t="str">
        <f t="shared" si="3"/>
        <v/>
      </c>
      <c r="P98" s="186" t="str">
        <f t="shared" si="2"/>
        <v/>
      </c>
      <c r="Q98" s="44"/>
    </row>
    <row r="99" spans="1:17" s="50" customFormat="1" ht="21" customHeight="1">
      <c r="A99" s="66"/>
      <c r="B99" s="68"/>
      <c r="C99" s="69"/>
      <c r="D99" s="70"/>
      <c r="E99" s="69"/>
      <c r="F99" s="71"/>
      <c r="G99" s="71"/>
      <c r="H99" s="71"/>
      <c r="I99" s="72"/>
      <c r="J99" s="72"/>
      <c r="K99" s="72"/>
      <c r="L99" s="73"/>
      <c r="O99" s="186" t="str">
        <f t="shared" si="3"/>
        <v/>
      </c>
      <c r="P99" s="186" t="str">
        <f t="shared" si="2"/>
        <v/>
      </c>
      <c r="Q99" s="44"/>
    </row>
    <row r="100" spans="1:17" s="50" customFormat="1" ht="21" customHeight="1">
      <c r="A100" s="66"/>
      <c r="B100" s="68"/>
      <c r="C100" s="69"/>
      <c r="D100" s="70"/>
      <c r="E100" s="69"/>
      <c r="F100" s="71"/>
      <c r="G100" s="71"/>
      <c r="H100" s="71"/>
      <c r="I100" s="72"/>
      <c r="J100" s="72"/>
      <c r="K100" s="72"/>
      <c r="L100" s="73"/>
      <c r="O100" s="186" t="str">
        <f t="shared" si="3"/>
        <v/>
      </c>
      <c r="P100" s="186" t="str">
        <f t="shared" si="2"/>
        <v/>
      </c>
      <c r="Q100" s="44"/>
    </row>
    <row r="101" spans="1:17" s="50" customFormat="1" ht="21" customHeight="1">
      <c r="A101" s="66"/>
      <c r="B101" s="68"/>
      <c r="C101" s="69"/>
      <c r="D101" s="70"/>
      <c r="E101" s="69"/>
      <c r="F101" s="71"/>
      <c r="G101" s="71"/>
      <c r="H101" s="71"/>
      <c r="I101" s="72"/>
      <c r="J101" s="72"/>
      <c r="K101" s="72"/>
      <c r="L101" s="73"/>
      <c r="O101" s="186" t="str">
        <f t="shared" si="3"/>
        <v/>
      </c>
      <c r="P101" s="186" t="str">
        <f t="shared" si="2"/>
        <v/>
      </c>
      <c r="Q101" s="44"/>
    </row>
    <row r="102" spans="1:17" s="50" customFormat="1" ht="21" customHeight="1">
      <c r="A102" s="66"/>
      <c r="B102" s="68"/>
      <c r="C102" s="69"/>
      <c r="D102" s="70"/>
      <c r="E102" s="69"/>
      <c r="F102" s="71"/>
      <c r="G102" s="71"/>
      <c r="H102" s="71"/>
      <c r="I102" s="72"/>
      <c r="J102" s="72"/>
      <c r="K102" s="72"/>
      <c r="L102" s="73"/>
      <c r="O102" s="186" t="str">
        <f t="shared" si="3"/>
        <v/>
      </c>
      <c r="P102" s="186" t="str">
        <f t="shared" si="2"/>
        <v/>
      </c>
      <c r="Q102" s="44"/>
    </row>
    <row r="103" spans="1:17" s="50" customFormat="1" ht="21" customHeight="1">
      <c r="A103" s="66"/>
      <c r="B103" s="68"/>
      <c r="C103" s="69"/>
      <c r="D103" s="70"/>
      <c r="E103" s="69"/>
      <c r="F103" s="71"/>
      <c r="G103" s="71"/>
      <c r="H103" s="71"/>
      <c r="I103" s="72"/>
      <c r="J103" s="72"/>
      <c r="K103" s="72"/>
      <c r="L103" s="73"/>
      <c r="O103" s="186" t="str">
        <f t="shared" si="3"/>
        <v/>
      </c>
      <c r="P103" s="186" t="str">
        <f t="shared" ref="P103:P166" si="4">IF(COUNTA(A103:B103,D103,F103:H103)=0,"",IF(AND(A103&lt;&gt;"-",COUNTIF(区間名,A103)&gt;0,OR(AND(B103&lt;&gt;"",D103&gt;0,COUNTA(F103:H103)&gt;0),AND(OR(B103="未調査",B103="記録無し"),D103&lt;1,COUNTA(F103:H103)=0))),0,1))</f>
        <v/>
      </c>
      <c r="Q103" s="44"/>
    </row>
    <row r="104" spans="1:17" s="50" customFormat="1" ht="21" customHeight="1">
      <c r="A104" s="66"/>
      <c r="B104" s="68"/>
      <c r="C104" s="69"/>
      <c r="D104" s="70"/>
      <c r="E104" s="69"/>
      <c r="F104" s="71"/>
      <c r="G104" s="71"/>
      <c r="H104" s="71"/>
      <c r="I104" s="72"/>
      <c r="J104" s="72"/>
      <c r="K104" s="72"/>
      <c r="L104" s="73"/>
      <c r="O104" s="186" t="str">
        <f t="shared" ref="O104:O167" si="5">IF(OR($A104="",$A104="範囲外",$A104="-"),"",$A104)</f>
        <v/>
      </c>
      <c r="P104" s="186" t="str">
        <f t="shared" si="4"/>
        <v/>
      </c>
      <c r="Q104" s="44"/>
    </row>
    <row r="105" spans="1:17" s="50" customFormat="1" ht="21" customHeight="1">
      <c r="A105" s="66"/>
      <c r="B105" s="68"/>
      <c r="C105" s="69"/>
      <c r="D105" s="70"/>
      <c r="E105" s="69"/>
      <c r="F105" s="71"/>
      <c r="G105" s="71"/>
      <c r="H105" s="71"/>
      <c r="I105" s="72"/>
      <c r="J105" s="72"/>
      <c r="K105" s="72"/>
      <c r="L105" s="73"/>
      <c r="O105" s="186" t="str">
        <f t="shared" si="5"/>
        <v/>
      </c>
      <c r="P105" s="186" t="str">
        <f t="shared" si="4"/>
        <v/>
      </c>
      <c r="Q105" s="44"/>
    </row>
    <row r="106" spans="1:17" s="50" customFormat="1" ht="21" customHeight="1">
      <c r="A106" s="66"/>
      <c r="B106" s="68"/>
      <c r="C106" s="69"/>
      <c r="D106" s="70"/>
      <c r="E106" s="69"/>
      <c r="F106" s="71"/>
      <c r="G106" s="71"/>
      <c r="H106" s="71"/>
      <c r="I106" s="72"/>
      <c r="J106" s="72"/>
      <c r="K106" s="72"/>
      <c r="L106" s="73"/>
      <c r="O106" s="186" t="str">
        <f t="shared" si="5"/>
        <v/>
      </c>
      <c r="P106" s="186" t="str">
        <f t="shared" si="4"/>
        <v/>
      </c>
      <c r="Q106" s="44"/>
    </row>
    <row r="107" spans="1:17" s="50" customFormat="1" ht="21" customHeight="1">
      <c r="A107" s="66"/>
      <c r="B107" s="68"/>
      <c r="C107" s="69"/>
      <c r="D107" s="70"/>
      <c r="E107" s="69"/>
      <c r="F107" s="71"/>
      <c r="G107" s="71"/>
      <c r="H107" s="71"/>
      <c r="I107" s="72"/>
      <c r="J107" s="72"/>
      <c r="K107" s="72"/>
      <c r="L107" s="73"/>
      <c r="O107" s="186" t="str">
        <f t="shared" si="5"/>
        <v/>
      </c>
      <c r="P107" s="186" t="str">
        <f t="shared" si="4"/>
        <v/>
      </c>
      <c r="Q107" s="44"/>
    </row>
    <row r="108" spans="1:17" s="50" customFormat="1" ht="21" customHeight="1">
      <c r="A108" s="66"/>
      <c r="B108" s="68"/>
      <c r="C108" s="69"/>
      <c r="D108" s="70"/>
      <c r="E108" s="69"/>
      <c r="F108" s="71"/>
      <c r="G108" s="71"/>
      <c r="H108" s="71"/>
      <c r="I108" s="72"/>
      <c r="J108" s="72"/>
      <c r="K108" s="72"/>
      <c r="L108" s="73"/>
      <c r="O108" s="186" t="str">
        <f t="shared" si="5"/>
        <v/>
      </c>
      <c r="P108" s="186" t="str">
        <f t="shared" si="4"/>
        <v/>
      </c>
      <c r="Q108" s="44"/>
    </row>
    <row r="109" spans="1:17" s="50" customFormat="1" ht="21" customHeight="1">
      <c r="A109" s="66"/>
      <c r="B109" s="68"/>
      <c r="C109" s="69"/>
      <c r="D109" s="70"/>
      <c r="E109" s="69"/>
      <c r="F109" s="71"/>
      <c r="G109" s="71"/>
      <c r="H109" s="71"/>
      <c r="I109" s="72"/>
      <c r="J109" s="72"/>
      <c r="K109" s="72"/>
      <c r="L109" s="73"/>
      <c r="O109" s="186" t="str">
        <f t="shared" si="5"/>
        <v/>
      </c>
      <c r="P109" s="186" t="str">
        <f t="shared" si="4"/>
        <v/>
      </c>
      <c r="Q109" s="44"/>
    </row>
    <row r="110" spans="1:17" s="50" customFormat="1" ht="21" customHeight="1">
      <c r="A110" s="66"/>
      <c r="B110" s="68"/>
      <c r="C110" s="69"/>
      <c r="D110" s="70"/>
      <c r="E110" s="69"/>
      <c r="F110" s="71"/>
      <c r="G110" s="71"/>
      <c r="H110" s="71"/>
      <c r="I110" s="72"/>
      <c r="J110" s="72"/>
      <c r="K110" s="72"/>
      <c r="L110" s="73"/>
      <c r="O110" s="186" t="str">
        <f t="shared" si="5"/>
        <v/>
      </c>
      <c r="P110" s="186" t="str">
        <f t="shared" si="4"/>
        <v/>
      </c>
      <c r="Q110" s="44"/>
    </row>
    <row r="111" spans="1:17" s="50" customFormat="1" ht="21" customHeight="1">
      <c r="A111" s="66"/>
      <c r="B111" s="68"/>
      <c r="C111" s="69"/>
      <c r="D111" s="70"/>
      <c r="E111" s="69"/>
      <c r="F111" s="71"/>
      <c r="G111" s="71"/>
      <c r="H111" s="71"/>
      <c r="I111" s="72"/>
      <c r="J111" s="72"/>
      <c r="K111" s="72"/>
      <c r="L111" s="73"/>
      <c r="O111" s="186" t="str">
        <f t="shared" si="5"/>
        <v/>
      </c>
      <c r="P111" s="186" t="str">
        <f t="shared" si="4"/>
        <v/>
      </c>
      <c r="Q111" s="44"/>
    </row>
    <row r="112" spans="1:17" s="50" customFormat="1" ht="21" customHeight="1">
      <c r="A112" s="66"/>
      <c r="B112" s="68"/>
      <c r="C112" s="69"/>
      <c r="D112" s="70"/>
      <c r="E112" s="69"/>
      <c r="F112" s="71"/>
      <c r="G112" s="71"/>
      <c r="H112" s="71"/>
      <c r="I112" s="72"/>
      <c r="J112" s="72"/>
      <c r="K112" s="72"/>
      <c r="L112" s="73"/>
      <c r="O112" s="186" t="str">
        <f t="shared" si="5"/>
        <v/>
      </c>
      <c r="P112" s="186" t="str">
        <f t="shared" si="4"/>
        <v/>
      </c>
      <c r="Q112" s="44"/>
    </row>
    <row r="113" spans="1:17" s="50" customFormat="1" ht="21" customHeight="1">
      <c r="A113" s="66"/>
      <c r="B113" s="68"/>
      <c r="C113" s="69"/>
      <c r="D113" s="70"/>
      <c r="E113" s="69"/>
      <c r="F113" s="71"/>
      <c r="G113" s="71"/>
      <c r="H113" s="71"/>
      <c r="I113" s="72"/>
      <c r="J113" s="72"/>
      <c r="K113" s="72"/>
      <c r="L113" s="73"/>
      <c r="O113" s="186" t="str">
        <f t="shared" si="5"/>
        <v/>
      </c>
      <c r="P113" s="186" t="str">
        <f t="shared" si="4"/>
        <v/>
      </c>
      <c r="Q113" s="44"/>
    </row>
    <row r="114" spans="1:17" s="50" customFormat="1" ht="21" customHeight="1">
      <c r="A114" s="66"/>
      <c r="B114" s="68"/>
      <c r="C114" s="69"/>
      <c r="D114" s="70"/>
      <c r="E114" s="69"/>
      <c r="F114" s="71"/>
      <c r="G114" s="71"/>
      <c r="H114" s="71"/>
      <c r="I114" s="72"/>
      <c r="J114" s="72"/>
      <c r="K114" s="72"/>
      <c r="L114" s="73"/>
      <c r="O114" s="186" t="str">
        <f t="shared" si="5"/>
        <v/>
      </c>
      <c r="P114" s="186" t="str">
        <f t="shared" si="4"/>
        <v/>
      </c>
      <c r="Q114" s="44"/>
    </row>
    <row r="115" spans="1:17" s="50" customFormat="1" ht="21" customHeight="1">
      <c r="A115" s="66"/>
      <c r="B115" s="68"/>
      <c r="C115" s="69"/>
      <c r="D115" s="70"/>
      <c r="E115" s="69"/>
      <c r="F115" s="71"/>
      <c r="G115" s="71"/>
      <c r="H115" s="71"/>
      <c r="I115" s="72"/>
      <c r="J115" s="72"/>
      <c r="K115" s="72"/>
      <c r="L115" s="73"/>
      <c r="O115" s="186" t="str">
        <f t="shared" si="5"/>
        <v/>
      </c>
      <c r="P115" s="186" t="str">
        <f t="shared" si="4"/>
        <v/>
      </c>
      <c r="Q115" s="44"/>
    </row>
    <row r="116" spans="1:17" s="50" customFormat="1" ht="21" customHeight="1">
      <c r="A116" s="66"/>
      <c r="B116" s="68"/>
      <c r="C116" s="69"/>
      <c r="D116" s="70"/>
      <c r="E116" s="69"/>
      <c r="F116" s="71"/>
      <c r="G116" s="71"/>
      <c r="H116" s="71"/>
      <c r="I116" s="72"/>
      <c r="J116" s="72"/>
      <c r="K116" s="72"/>
      <c r="L116" s="73"/>
      <c r="O116" s="186" t="str">
        <f t="shared" si="5"/>
        <v/>
      </c>
      <c r="P116" s="186" t="str">
        <f t="shared" si="4"/>
        <v/>
      </c>
      <c r="Q116" s="44"/>
    </row>
    <row r="117" spans="1:17" s="50" customFormat="1" ht="21" customHeight="1">
      <c r="A117" s="66"/>
      <c r="B117" s="68"/>
      <c r="C117" s="69"/>
      <c r="D117" s="70"/>
      <c r="E117" s="69"/>
      <c r="F117" s="71"/>
      <c r="G117" s="71"/>
      <c r="H117" s="71"/>
      <c r="I117" s="72"/>
      <c r="J117" s="72"/>
      <c r="K117" s="72"/>
      <c r="L117" s="73"/>
      <c r="O117" s="186" t="str">
        <f t="shared" si="5"/>
        <v/>
      </c>
      <c r="P117" s="186" t="str">
        <f t="shared" si="4"/>
        <v/>
      </c>
      <c r="Q117" s="44"/>
    </row>
    <row r="118" spans="1:17" s="50" customFormat="1" ht="21" customHeight="1">
      <c r="A118" s="66"/>
      <c r="B118" s="68"/>
      <c r="C118" s="69"/>
      <c r="D118" s="70"/>
      <c r="E118" s="69"/>
      <c r="F118" s="71"/>
      <c r="G118" s="71"/>
      <c r="H118" s="71"/>
      <c r="I118" s="72"/>
      <c r="J118" s="72"/>
      <c r="K118" s="72"/>
      <c r="L118" s="73"/>
      <c r="O118" s="186" t="str">
        <f t="shared" si="5"/>
        <v/>
      </c>
      <c r="P118" s="186" t="str">
        <f t="shared" si="4"/>
        <v/>
      </c>
      <c r="Q118" s="44"/>
    </row>
    <row r="119" spans="1:17" s="50" customFormat="1" ht="21" customHeight="1">
      <c r="A119" s="66"/>
      <c r="B119" s="68"/>
      <c r="C119" s="69"/>
      <c r="D119" s="70"/>
      <c r="E119" s="69"/>
      <c r="F119" s="71"/>
      <c r="G119" s="71"/>
      <c r="H119" s="71"/>
      <c r="I119" s="72"/>
      <c r="J119" s="72"/>
      <c r="K119" s="72"/>
      <c r="L119" s="73"/>
      <c r="O119" s="186" t="str">
        <f t="shared" si="5"/>
        <v/>
      </c>
      <c r="P119" s="186" t="str">
        <f t="shared" si="4"/>
        <v/>
      </c>
      <c r="Q119" s="44"/>
    </row>
    <row r="120" spans="1:17" s="50" customFormat="1" ht="21" customHeight="1">
      <c r="A120" s="66"/>
      <c r="B120" s="68"/>
      <c r="C120" s="69"/>
      <c r="D120" s="70"/>
      <c r="E120" s="69"/>
      <c r="F120" s="71"/>
      <c r="G120" s="71"/>
      <c r="H120" s="71"/>
      <c r="I120" s="72"/>
      <c r="J120" s="72"/>
      <c r="K120" s="72"/>
      <c r="L120" s="73"/>
      <c r="O120" s="186" t="str">
        <f t="shared" si="5"/>
        <v/>
      </c>
      <c r="P120" s="186" t="str">
        <f t="shared" si="4"/>
        <v/>
      </c>
      <c r="Q120" s="44"/>
    </row>
    <row r="121" spans="1:17" s="50" customFormat="1" ht="21" customHeight="1">
      <c r="A121" s="66"/>
      <c r="B121" s="68"/>
      <c r="C121" s="69"/>
      <c r="D121" s="70"/>
      <c r="E121" s="69"/>
      <c r="F121" s="71"/>
      <c r="G121" s="71"/>
      <c r="H121" s="71"/>
      <c r="I121" s="72"/>
      <c r="J121" s="72"/>
      <c r="K121" s="72"/>
      <c r="L121" s="73"/>
      <c r="O121" s="186" t="str">
        <f t="shared" si="5"/>
        <v/>
      </c>
      <c r="P121" s="186" t="str">
        <f t="shared" si="4"/>
        <v/>
      </c>
      <c r="Q121" s="44"/>
    </row>
    <row r="122" spans="1:17" s="50" customFormat="1" ht="21" customHeight="1">
      <c r="A122" s="66"/>
      <c r="B122" s="68"/>
      <c r="C122" s="69"/>
      <c r="D122" s="70"/>
      <c r="E122" s="69"/>
      <c r="F122" s="71"/>
      <c r="G122" s="71"/>
      <c r="H122" s="71"/>
      <c r="I122" s="72"/>
      <c r="J122" s="72"/>
      <c r="K122" s="72"/>
      <c r="L122" s="73"/>
      <c r="O122" s="186" t="str">
        <f t="shared" si="5"/>
        <v/>
      </c>
      <c r="P122" s="186" t="str">
        <f t="shared" si="4"/>
        <v/>
      </c>
      <c r="Q122" s="44"/>
    </row>
    <row r="123" spans="1:17" s="50" customFormat="1" ht="21" customHeight="1">
      <c r="A123" s="66"/>
      <c r="B123" s="68"/>
      <c r="C123" s="69"/>
      <c r="D123" s="70"/>
      <c r="E123" s="69"/>
      <c r="F123" s="71"/>
      <c r="G123" s="71"/>
      <c r="H123" s="71"/>
      <c r="I123" s="72"/>
      <c r="J123" s="72"/>
      <c r="K123" s="72"/>
      <c r="L123" s="73"/>
      <c r="O123" s="186" t="str">
        <f t="shared" si="5"/>
        <v/>
      </c>
      <c r="P123" s="186" t="str">
        <f t="shared" si="4"/>
        <v/>
      </c>
      <c r="Q123" s="44"/>
    </row>
    <row r="124" spans="1:17" s="50" customFormat="1" ht="21" customHeight="1">
      <c r="A124" s="66"/>
      <c r="B124" s="68"/>
      <c r="C124" s="69"/>
      <c r="D124" s="70"/>
      <c r="E124" s="69"/>
      <c r="F124" s="71"/>
      <c r="G124" s="71"/>
      <c r="H124" s="71"/>
      <c r="I124" s="72"/>
      <c r="J124" s="72"/>
      <c r="K124" s="72"/>
      <c r="L124" s="73"/>
      <c r="O124" s="186" t="str">
        <f t="shared" si="5"/>
        <v/>
      </c>
      <c r="P124" s="186" t="str">
        <f t="shared" si="4"/>
        <v/>
      </c>
      <c r="Q124" s="44"/>
    </row>
    <row r="125" spans="1:17" s="50" customFormat="1" ht="21" customHeight="1">
      <c r="A125" s="66"/>
      <c r="B125" s="68"/>
      <c r="C125" s="69"/>
      <c r="D125" s="70"/>
      <c r="E125" s="69"/>
      <c r="F125" s="71"/>
      <c r="G125" s="71"/>
      <c r="H125" s="71"/>
      <c r="I125" s="72"/>
      <c r="J125" s="72"/>
      <c r="K125" s="72"/>
      <c r="L125" s="73"/>
      <c r="O125" s="186" t="str">
        <f t="shared" si="5"/>
        <v/>
      </c>
      <c r="P125" s="186" t="str">
        <f t="shared" si="4"/>
        <v/>
      </c>
      <c r="Q125" s="44"/>
    </row>
    <row r="126" spans="1:17" s="50" customFormat="1" ht="21" customHeight="1">
      <c r="A126" s="66"/>
      <c r="B126" s="68"/>
      <c r="C126" s="69"/>
      <c r="D126" s="70"/>
      <c r="E126" s="69"/>
      <c r="F126" s="71"/>
      <c r="G126" s="71"/>
      <c r="H126" s="71"/>
      <c r="I126" s="72"/>
      <c r="J126" s="72"/>
      <c r="K126" s="72"/>
      <c r="L126" s="73"/>
      <c r="O126" s="186" t="str">
        <f t="shared" si="5"/>
        <v/>
      </c>
      <c r="P126" s="186" t="str">
        <f t="shared" si="4"/>
        <v/>
      </c>
      <c r="Q126" s="44"/>
    </row>
    <row r="127" spans="1:17" s="50" customFormat="1" ht="21" customHeight="1">
      <c r="A127" s="66"/>
      <c r="B127" s="68"/>
      <c r="C127" s="69"/>
      <c r="D127" s="70"/>
      <c r="E127" s="69"/>
      <c r="F127" s="71"/>
      <c r="G127" s="71"/>
      <c r="H127" s="71"/>
      <c r="I127" s="72"/>
      <c r="J127" s="72"/>
      <c r="K127" s="72"/>
      <c r="L127" s="73"/>
      <c r="O127" s="186" t="str">
        <f t="shared" si="5"/>
        <v/>
      </c>
      <c r="P127" s="186" t="str">
        <f t="shared" si="4"/>
        <v/>
      </c>
      <c r="Q127" s="44"/>
    </row>
    <row r="128" spans="1:17" s="50" customFormat="1" ht="21" customHeight="1">
      <c r="A128" s="66"/>
      <c r="B128" s="68"/>
      <c r="C128" s="69"/>
      <c r="D128" s="70"/>
      <c r="E128" s="69"/>
      <c r="F128" s="71"/>
      <c r="G128" s="71"/>
      <c r="H128" s="71"/>
      <c r="I128" s="72"/>
      <c r="J128" s="72"/>
      <c r="K128" s="72"/>
      <c r="L128" s="73"/>
      <c r="O128" s="186" t="str">
        <f t="shared" si="5"/>
        <v/>
      </c>
      <c r="P128" s="186" t="str">
        <f t="shared" si="4"/>
        <v/>
      </c>
      <c r="Q128" s="44"/>
    </row>
    <row r="129" spans="1:17" s="50" customFormat="1" ht="21" customHeight="1">
      <c r="A129" s="66"/>
      <c r="B129" s="68"/>
      <c r="C129" s="69"/>
      <c r="D129" s="70"/>
      <c r="E129" s="69"/>
      <c r="F129" s="71"/>
      <c r="G129" s="71"/>
      <c r="H129" s="71"/>
      <c r="I129" s="72"/>
      <c r="J129" s="72"/>
      <c r="K129" s="72"/>
      <c r="L129" s="73"/>
      <c r="O129" s="186" t="str">
        <f t="shared" si="5"/>
        <v/>
      </c>
      <c r="P129" s="186" t="str">
        <f t="shared" si="4"/>
        <v/>
      </c>
      <c r="Q129" s="44"/>
    </row>
    <row r="130" spans="1:17" s="50" customFormat="1" ht="21" customHeight="1">
      <c r="A130" s="66"/>
      <c r="B130" s="68"/>
      <c r="C130" s="69"/>
      <c r="D130" s="70"/>
      <c r="E130" s="69"/>
      <c r="F130" s="71"/>
      <c r="G130" s="71"/>
      <c r="H130" s="71"/>
      <c r="I130" s="72"/>
      <c r="J130" s="72"/>
      <c r="K130" s="72"/>
      <c r="L130" s="73"/>
      <c r="O130" s="186" t="str">
        <f t="shared" si="5"/>
        <v/>
      </c>
      <c r="P130" s="186" t="str">
        <f t="shared" si="4"/>
        <v/>
      </c>
      <c r="Q130" s="44"/>
    </row>
    <row r="131" spans="1:17" s="50" customFormat="1" ht="21" customHeight="1">
      <c r="A131" s="66"/>
      <c r="B131" s="68"/>
      <c r="C131" s="69"/>
      <c r="D131" s="70"/>
      <c r="E131" s="69"/>
      <c r="F131" s="71"/>
      <c r="G131" s="71"/>
      <c r="H131" s="71"/>
      <c r="I131" s="72"/>
      <c r="J131" s="72"/>
      <c r="K131" s="72"/>
      <c r="L131" s="73"/>
      <c r="O131" s="186" t="str">
        <f t="shared" si="5"/>
        <v/>
      </c>
      <c r="P131" s="186" t="str">
        <f t="shared" si="4"/>
        <v/>
      </c>
      <c r="Q131" s="44"/>
    </row>
    <row r="132" spans="1:17" s="50" customFormat="1" ht="21" customHeight="1">
      <c r="A132" s="66"/>
      <c r="B132" s="68"/>
      <c r="C132" s="69"/>
      <c r="D132" s="70"/>
      <c r="E132" s="69"/>
      <c r="F132" s="71"/>
      <c r="G132" s="71"/>
      <c r="H132" s="71"/>
      <c r="I132" s="72"/>
      <c r="J132" s="72"/>
      <c r="K132" s="72"/>
      <c r="L132" s="73"/>
      <c r="O132" s="186" t="str">
        <f t="shared" si="5"/>
        <v/>
      </c>
      <c r="P132" s="186" t="str">
        <f t="shared" si="4"/>
        <v/>
      </c>
      <c r="Q132" s="44"/>
    </row>
    <row r="133" spans="1:17" s="50" customFormat="1" ht="21" customHeight="1">
      <c r="A133" s="66"/>
      <c r="B133" s="68"/>
      <c r="C133" s="69"/>
      <c r="D133" s="70"/>
      <c r="E133" s="69"/>
      <c r="F133" s="71"/>
      <c r="G133" s="71"/>
      <c r="H133" s="71"/>
      <c r="I133" s="72"/>
      <c r="J133" s="72"/>
      <c r="K133" s="72"/>
      <c r="L133" s="73"/>
      <c r="O133" s="186" t="str">
        <f t="shared" si="5"/>
        <v/>
      </c>
      <c r="P133" s="186" t="str">
        <f t="shared" si="4"/>
        <v/>
      </c>
      <c r="Q133" s="44"/>
    </row>
    <row r="134" spans="1:17" s="50" customFormat="1" ht="21" customHeight="1">
      <c r="A134" s="66"/>
      <c r="B134" s="68"/>
      <c r="C134" s="69"/>
      <c r="D134" s="70"/>
      <c r="E134" s="69"/>
      <c r="F134" s="71"/>
      <c r="G134" s="71"/>
      <c r="H134" s="71"/>
      <c r="I134" s="72"/>
      <c r="J134" s="72"/>
      <c r="K134" s="72"/>
      <c r="L134" s="73"/>
      <c r="O134" s="186" t="str">
        <f t="shared" si="5"/>
        <v/>
      </c>
      <c r="P134" s="186" t="str">
        <f t="shared" si="4"/>
        <v/>
      </c>
      <c r="Q134" s="44"/>
    </row>
    <row r="135" spans="1:17" s="50" customFormat="1" ht="21" customHeight="1">
      <c r="A135" s="66"/>
      <c r="B135" s="68"/>
      <c r="C135" s="69"/>
      <c r="D135" s="70"/>
      <c r="E135" s="69"/>
      <c r="F135" s="71"/>
      <c r="G135" s="71"/>
      <c r="H135" s="71"/>
      <c r="I135" s="72"/>
      <c r="J135" s="72"/>
      <c r="K135" s="72"/>
      <c r="L135" s="73"/>
      <c r="O135" s="186" t="str">
        <f t="shared" si="5"/>
        <v/>
      </c>
      <c r="P135" s="186" t="str">
        <f t="shared" si="4"/>
        <v/>
      </c>
      <c r="Q135" s="44"/>
    </row>
    <row r="136" spans="1:17" s="50" customFormat="1" ht="21" customHeight="1">
      <c r="A136" s="66"/>
      <c r="B136" s="68"/>
      <c r="C136" s="69"/>
      <c r="D136" s="70"/>
      <c r="E136" s="69"/>
      <c r="F136" s="71"/>
      <c r="G136" s="71"/>
      <c r="H136" s="71"/>
      <c r="I136" s="72"/>
      <c r="J136" s="72"/>
      <c r="K136" s="72"/>
      <c r="L136" s="73"/>
      <c r="O136" s="186" t="str">
        <f t="shared" si="5"/>
        <v/>
      </c>
      <c r="P136" s="186" t="str">
        <f t="shared" si="4"/>
        <v/>
      </c>
      <c r="Q136" s="44"/>
    </row>
    <row r="137" spans="1:17" s="50" customFormat="1" ht="21" customHeight="1">
      <c r="A137" s="66"/>
      <c r="B137" s="68"/>
      <c r="C137" s="69"/>
      <c r="D137" s="70"/>
      <c r="E137" s="69"/>
      <c r="F137" s="71"/>
      <c r="G137" s="71"/>
      <c r="H137" s="71"/>
      <c r="I137" s="72"/>
      <c r="J137" s="72"/>
      <c r="K137" s="72"/>
      <c r="L137" s="73"/>
      <c r="O137" s="186" t="str">
        <f t="shared" si="5"/>
        <v/>
      </c>
      <c r="P137" s="186" t="str">
        <f t="shared" si="4"/>
        <v/>
      </c>
      <c r="Q137" s="44"/>
    </row>
    <row r="138" spans="1:17" s="50" customFormat="1" ht="21" customHeight="1">
      <c r="A138" s="66"/>
      <c r="B138" s="68"/>
      <c r="C138" s="69"/>
      <c r="D138" s="70"/>
      <c r="E138" s="69"/>
      <c r="F138" s="71"/>
      <c r="G138" s="71"/>
      <c r="H138" s="71"/>
      <c r="I138" s="72"/>
      <c r="J138" s="72"/>
      <c r="K138" s="72"/>
      <c r="L138" s="73"/>
      <c r="O138" s="186" t="str">
        <f t="shared" si="5"/>
        <v/>
      </c>
      <c r="P138" s="186" t="str">
        <f t="shared" si="4"/>
        <v/>
      </c>
      <c r="Q138" s="44"/>
    </row>
    <row r="139" spans="1:17" s="50" customFormat="1" ht="21" customHeight="1">
      <c r="A139" s="66"/>
      <c r="B139" s="68"/>
      <c r="C139" s="69"/>
      <c r="D139" s="70"/>
      <c r="E139" s="69"/>
      <c r="F139" s="71"/>
      <c r="G139" s="71"/>
      <c r="H139" s="71"/>
      <c r="I139" s="72"/>
      <c r="J139" s="72"/>
      <c r="K139" s="72"/>
      <c r="L139" s="73"/>
      <c r="O139" s="186" t="str">
        <f t="shared" si="5"/>
        <v/>
      </c>
      <c r="P139" s="186" t="str">
        <f t="shared" si="4"/>
        <v/>
      </c>
      <c r="Q139" s="44"/>
    </row>
    <row r="140" spans="1:17" s="50" customFormat="1" ht="21" customHeight="1">
      <c r="A140" s="66"/>
      <c r="B140" s="68"/>
      <c r="C140" s="69"/>
      <c r="D140" s="70"/>
      <c r="E140" s="69"/>
      <c r="F140" s="71"/>
      <c r="G140" s="71"/>
      <c r="H140" s="71"/>
      <c r="I140" s="72"/>
      <c r="J140" s="72"/>
      <c r="K140" s="72"/>
      <c r="L140" s="73"/>
      <c r="O140" s="186" t="str">
        <f t="shared" si="5"/>
        <v/>
      </c>
      <c r="P140" s="186" t="str">
        <f t="shared" si="4"/>
        <v/>
      </c>
      <c r="Q140" s="44"/>
    </row>
    <row r="141" spans="1:17" s="50" customFormat="1" ht="21" customHeight="1">
      <c r="A141" s="66"/>
      <c r="B141" s="68"/>
      <c r="C141" s="69"/>
      <c r="D141" s="70"/>
      <c r="E141" s="69"/>
      <c r="F141" s="71"/>
      <c r="G141" s="71"/>
      <c r="H141" s="71"/>
      <c r="I141" s="72"/>
      <c r="J141" s="72"/>
      <c r="K141" s="72"/>
      <c r="L141" s="73"/>
      <c r="O141" s="186" t="str">
        <f t="shared" si="5"/>
        <v/>
      </c>
      <c r="P141" s="186" t="str">
        <f t="shared" si="4"/>
        <v/>
      </c>
      <c r="Q141" s="44"/>
    </row>
    <row r="142" spans="1:17" s="50" customFormat="1" ht="21" customHeight="1">
      <c r="A142" s="66"/>
      <c r="B142" s="68"/>
      <c r="C142" s="69"/>
      <c r="D142" s="70"/>
      <c r="E142" s="69"/>
      <c r="F142" s="71"/>
      <c r="G142" s="71"/>
      <c r="H142" s="71"/>
      <c r="I142" s="72"/>
      <c r="J142" s="72"/>
      <c r="K142" s="72"/>
      <c r="L142" s="73"/>
      <c r="O142" s="186" t="str">
        <f t="shared" si="5"/>
        <v/>
      </c>
      <c r="P142" s="186" t="str">
        <f t="shared" si="4"/>
        <v/>
      </c>
      <c r="Q142" s="44"/>
    </row>
    <row r="143" spans="1:17" s="50" customFormat="1" ht="21" customHeight="1">
      <c r="A143" s="66"/>
      <c r="B143" s="68"/>
      <c r="C143" s="69"/>
      <c r="D143" s="70"/>
      <c r="E143" s="69"/>
      <c r="F143" s="71"/>
      <c r="G143" s="71"/>
      <c r="H143" s="71"/>
      <c r="I143" s="72"/>
      <c r="J143" s="72"/>
      <c r="K143" s="72"/>
      <c r="L143" s="73"/>
      <c r="O143" s="186" t="str">
        <f t="shared" si="5"/>
        <v/>
      </c>
      <c r="P143" s="186" t="str">
        <f t="shared" si="4"/>
        <v/>
      </c>
      <c r="Q143" s="44"/>
    </row>
    <row r="144" spans="1:17" s="50" customFormat="1" ht="21" customHeight="1">
      <c r="A144" s="66"/>
      <c r="B144" s="68"/>
      <c r="C144" s="69"/>
      <c r="D144" s="70"/>
      <c r="E144" s="69"/>
      <c r="F144" s="71"/>
      <c r="G144" s="71"/>
      <c r="H144" s="71"/>
      <c r="I144" s="72"/>
      <c r="J144" s="72"/>
      <c r="K144" s="72"/>
      <c r="L144" s="73"/>
      <c r="O144" s="186" t="str">
        <f t="shared" si="5"/>
        <v/>
      </c>
      <c r="P144" s="186" t="str">
        <f t="shared" si="4"/>
        <v/>
      </c>
      <c r="Q144" s="44"/>
    </row>
    <row r="145" spans="1:17" s="50" customFormat="1" ht="21" customHeight="1">
      <c r="A145" s="66"/>
      <c r="B145" s="68"/>
      <c r="C145" s="69"/>
      <c r="D145" s="70"/>
      <c r="E145" s="69"/>
      <c r="F145" s="71"/>
      <c r="G145" s="71"/>
      <c r="H145" s="71"/>
      <c r="I145" s="72"/>
      <c r="J145" s="72"/>
      <c r="K145" s="72"/>
      <c r="L145" s="73"/>
      <c r="O145" s="186" t="str">
        <f t="shared" si="5"/>
        <v/>
      </c>
      <c r="P145" s="186" t="str">
        <f t="shared" si="4"/>
        <v/>
      </c>
      <c r="Q145" s="44"/>
    </row>
    <row r="146" spans="1:17" s="50" customFormat="1" ht="21" customHeight="1">
      <c r="A146" s="66"/>
      <c r="B146" s="68"/>
      <c r="C146" s="69"/>
      <c r="D146" s="70"/>
      <c r="E146" s="69"/>
      <c r="F146" s="71"/>
      <c r="G146" s="71"/>
      <c r="H146" s="71"/>
      <c r="I146" s="72"/>
      <c r="J146" s="72"/>
      <c r="K146" s="72"/>
      <c r="L146" s="73"/>
      <c r="O146" s="186" t="str">
        <f t="shared" si="5"/>
        <v/>
      </c>
      <c r="P146" s="186" t="str">
        <f t="shared" si="4"/>
        <v/>
      </c>
      <c r="Q146" s="44"/>
    </row>
    <row r="147" spans="1:17" s="50" customFormat="1" ht="21" customHeight="1">
      <c r="A147" s="66"/>
      <c r="B147" s="68"/>
      <c r="C147" s="69"/>
      <c r="D147" s="70"/>
      <c r="E147" s="69"/>
      <c r="F147" s="71"/>
      <c r="G147" s="71"/>
      <c r="H147" s="71"/>
      <c r="I147" s="72"/>
      <c r="J147" s="72"/>
      <c r="K147" s="72"/>
      <c r="L147" s="73"/>
      <c r="O147" s="186" t="str">
        <f t="shared" si="5"/>
        <v/>
      </c>
      <c r="P147" s="186" t="str">
        <f t="shared" si="4"/>
        <v/>
      </c>
      <c r="Q147" s="44"/>
    </row>
    <row r="148" spans="1:17" s="50" customFormat="1" ht="21" customHeight="1">
      <c r="A148" s="66"/>
      <c r="B148" s="68"/>
      <c r="C148" s="69"/>
      <c r="D148" s="70"/>
      <c r="E148" s="69"/>
      <c r="F148" s="71"/>
      <c r="G148" s="71"/>
      <c r="H148" s="71"/>
      <c r="I148" s="72"/>
      <c r="J148" s="72"/>
      <c r="K148" s="72"/>
      <c r="L148" s="73"/>
      <c r="O148" s="186" t="str">
        <f t="shared" si="5"/>
        <v/>
      </c>
      <c r="P148" s="186" t="str">
        <f t="shared" si="4"/>
        <v/>
      </c>
      <c r="Q148" s="44"/>
    </row>
    <row r="149" spans="1:17" s="50" customFormat="1" ht="21" customHeight="1">
      <c r="A149" s="66"/>
      <c r="B149" s="68"/>
      <c r="C149" s="69"/>
      <c r="D149" s="70"/>
      <c r="E149" s="69"/>
      <c r="F149" s="71"/>
      <c r="G149" s="71"/>
      <c r="H149" s="71"/>
      <c r="I149" s="72"/>
      <c r="J149" s="72"/>
      <c r="K149" s="72"/>
      <c r="L149" s="73"/>
      <c r="O149" s="186" t="str">
        <f t="shared" si="5"/>
        <v/>
      </c>
      <c r="P149" s="186" t="str">
        <f t="shared" si="4"/>
        <v/>
      </c>
      <c r="Q149" s="44"/>
    </row>
    <row r="150" spans="1:17" s="50" customFormat="1" ht="21" customHeight="1">
      <c r="A150" s="66"/>
      <c r="B150" s="68"/>
      <c r="C150" s="69"/>
      <c r="D150" s="70"/>
      <c r="E150" s="69"/>
      <c r="F150" s="71"/>
      <c r="G150" s="71"/>
      <c r="H150" s="71"/>
      <c r="I150" s="72"/>
      <c r="J150" s="72"/>
      <c r="K150" s="72"/>
      <c r="L150" s="73"/>
      <c r="O150" s="186" t="str">
        <f t="shared" si="5"/>
        <v/>
      </c>
      <c r="P150" s="186" t="str">
        <f t="shared" si="4"/>
        <v/>
      </c>
      <c r="Q150" s="44"/>
    </row>
    <row r="151" spans="1:17" s="50" customFormat="1" ht="21" customHeight="1">
      <c r="A151" s="66"/>
      <c r="B151" s="68"/>
      <c r="C151" s="69"/>
      <c r="D151" s="70"/>
      <c r="E151" s="69"/>
      <c r="F151" s="71"/>
      <c r="G151" s="71"/>
      <c r="H151" s="71"/>
      <c r="I151" s="72"/>
      <c r="J151" s="72"/>
      <c r="K151" s="72"/>
      <c r="L151" s="73"/>
      <c r="O151" s="186" t="str">
        <f t="shared" si="5"/>
        <v/>
      </c>
      <c r="P151" s="186" t="str">
        <f t="shared" si="4"/>
        <v/>
      </c>
      <c r="Q151" s="44"/>
    </row>
    <row r="152" spans="1:17" s="50" customFormat="1" ht="21" customHeight="1">
      <c r="A152" s="66"/>
      <c r="B152" s="68"/>
      <c r="C152" s="69"/>
      <c r="D152" s="70"/>
      <c r="E152" s="69"/>
      <c r="F152" s="71"/>
      <c r="G152" s="71"/>
      <c r="H152" s="71"/>
      <c r="I152" s="72"/>
      <c r="J152" s="72"/>
      <c r="K152" s="72"/>
      <c r="L152" s="73"/>
      <c r="O152" s="186" t="str">
        <f t="shared" si="5"/>
        <v/>
      </c>
      <c r="P152" s="186" t="str">
        <f t="shared" si="4"/>
        <v/>
      </c>
      <c r="Q152" s="44"/>
    </row>
    <row r="153" spans="1:17" s="50" customFormat="1" ht="21" customHeight="1">
      <c r="A153" s="66"/>
      <c r="B153" s="68"/>
      <c r="C153" s="69"/>
      <c r="D153" s="70"/>
      <c r="E153" s="69"/>
      <c r="F153" s="71"/>
      <c r="G153" s="71"/>
      <c r="H153" s="71"/>
      <c r="I153" s="72"/>
      <c r="J153" s="72"/>
      <c r="K153" s="72"/>
      <c r="L153" s="73"/>
      <c r="O153" s="186" t="str">
        <f t="shared" si="5"/>
        <v/>
      </c>
      <c r="P153" s="186" t="str">
        <f t="shared" si="4"/>
        <v/>
      </c>
      <c r="Q153" s="44"/>
    </row>
    <row r="154" spans="1:17" s="50" customFormat="1" ht="21" customHeight="1">
      <c r="A154" s="66"/>
      <c r="B154" s="68"/>
      <c r="C154" s="69"/>
      <c r="D154" s="70"/>
      <c r="E154" s="69"/>
      <c r="F154" s="71"/>
      <c r="G154" s="71"/>
      <c r="H154" s="71"/>
      <c r="I154" s="72"/>
      <c r="J154" s="72"/>
      <c r="K154" s="72"/>
      <c r="L154" s="73"/>
      <c r="O154" s="186" t="str">
        <f t="shared" si="5"/>
        <v/>
      </c>
      <c r="P154" s="186" t="str">
        <f t="shared" si="4"/>
        <v/>
      </c>
      <c r="Q154" s="44"/>
    </row>
    <row r="155" spans="1:17" s="50" customFormat="1" ht="21" customHeight="1">
      <c r="A155" s="66"/>
      <c r="B155" s="68"/>
      <c r="C155" s="69"/>
      <c r="D155" s="70"/>
      <c r="E155" s="69"/>
      <c r="F155" s="71"/>
      <c r="G155" s="71"/>
      <c r="H155" s="71"/>
      <c r="I155" s="72"/>
      <c r="J155" s="72"/>
      <c r="K155" s="72"/>
      <c r="L155" s="73"/>
      <c r="O155" s="186" t="str">
        <f t="shared" si="5"/>
        <v/>
      </c>
      <c r="P155" s="186" t="str">
        <f t="shared" si="4"/>
        <v/>
      </c>
      <c r="Q155" s="44"/>
    </row>
    <row r="156" spans="1:17" s="50" customFormat="1" ht="21" customHeight="1">
      <c r="A156" s="66"/>
      <c r="B156" s="68"/>
      <c r="C156" s="69"/>
      <c r="D156" s="70"/>
      <c r="E156" s="69"/>
      <c r="F156" s="71"/>
      <c r="G156" s="71"/>
      <c r="H156" s="71"/>
      <c r="I156" s="72"/>
      <c r="J156" s="72"/>
      <c r="K156" s="72"/>
      <c r="L156" s="73"/>
      <c r="O156" s="186" t="str">
        <f t="shared" si="5"/>
        <v/>
      </c>
      <c r="P156" s="186" t="str">
        <f t="shared" si="4"/>
        <v/>
      </c>
      <c r="Q156" s="44"/>
    </row>
    <row r="157" spans="1:17" s="50" customFormat="1" ht="21" customHeight="1">
      <c r="A157" s="66"/>
      <c r="B157" s="68"/>
      <c r="C157" s="69"/>
      <c r="D157" s="70"/>
      <c r="E157" s="69"/>
      <c r="F157" s="71"/>
      <c r="G157" s="71"/>
      <c r="H157" s="71"/>
      <c r="I157" s="72"/>
      <c r="J157" s="72"/>
      <c r="K157" s="72"/>
      <c r="L157" s="73"/>
      <c r="O157" s="186" t="str">
        <f t="shared" si="5"/>
        <v/>
      </c>
      <c r="P157" s="186" t="str">
        <f t="shared" si="4"/>
        <v/>
      </c>
      <c r="Q157" s="44"/>
    </row>
    <row r="158" spans="1:17" s="50" customFormat="1" ht="21" customHeight="1">
      <c r="A158" s="66"/>
      <c r="B158" s="68"/>
      <c r="C158" s="69"/>
      <c r="D158" s="70"/>
      <c r="E158" s="69"/>
      <c r="F158" s="71"/>
      <c r="G158" s="71"/>
      <c r="H158" s="71"/>
      <c r="I158" s="72"/>
      <c r="J158" s="72"/>
      <c r="K158" s="72"/>
      <c r="L158" s="73"/>
      <c r="O158" s="186" t="str">
        <f t="shared" si="5"/>
        <v/>
      </c>
      <c r="P158" s="186" t="str">
        <f t="shared" si="4"/>
        <v/>
      </c>
      <c r="Q158" s="44"/>
    </row>
    <row r="159" spans="1:17" s="50" customFormat="1" ht="21" customHeight="1">
      <c r="A159" s="66"/>
      <c r="B159" s="68"/>
      <c r="C159" s="69"/>
      <c r="D159" s="70"/>
      <c r="E159" s="69"/>
      <c r="F159" s="71"/>
      <c r="G159" s="71"/>
      <c r="H159" s="71"/>
      <c r="I159" s="72"/>
      <c r="J159" s="72"/>
      <c r="K159" s="72"/>
      <c r="L159" s="73"/>
      <c r="O159" s="186" t="str">
        <f t="shared" si="5"/>
        <v/>
      </c>
      <c r="P159" s="186" t="str">
        <f t="shared" si="4"/>
        <v/>
      </c>
      <c r="Q159" s="44"/>
    </row>
    <row r="160" spans="1:17" s="50" customFormat="1" ht="21" customHeight="1">
      <c r="A160" s="66"/>
      <c r="B160" s="68"/>
      <c r="C160" s="69"/>
      <c r="D160" s="70"/>
      <c r="E160" s="69"/>
      <c r="F160" s="71"/>
      <c r="G160" s="71"/>
      <c r="H160" s="71"/>
      <c r="I160" s="72"/>
      <c r="J160" s="72"/>
      <c r="K160" s="72"/>
      <c r="L160" s="73"/>
      <c r="O160" s="186" t="str">
        <f t="shared" si="5"/>
        <v/>
      </c>
      <c r="P160" s="186" t="str">
        <f t="shared" si="4"/>
        <v/>
      </c>
      <c r="Q160" s="44"/>
    </row>
    <row r="161" spans="1:17" s="50" customFormat="1" ht="21" customHeight="1">
      <c r="A161" s="66"/>
      <c r="B161" s="68"/>
      <c r="C161" s="69"/>
      <c r="D161" s="70"/>
      <c r="E161" s="69"/>
      <c r="F161" s="71"/>
      <c r="G161" s="71"/>
      <c r="H161" s="71"/>
      <c r="I161" s="72"/>
      <c r="J161" s="72"/>
      <c r="K161" s="72"/>
      <c r="L161" s="73"/>
      <c r="O161" s="186" t="str">
        <f t="shared" si="5"/>
        <v/>
      </c>
      <c r="P161" s="186" t="str">
        <f t="shared" si="4"/>
        <v/>
      </c>
      <c r="Q161" s="44"/>
    </row>
    <row r="162" spans="1:17" s="50" customFormat="1" ht="21" customHeight="1">
      <c r="A162" s="66"/>
      <c r="B162" s="68"/>
      <c r="C162" s="69"/>
      <c r="D162" s="70"/>
      <c r="E162" s="69"/>
      <c r="F162" s="71"/>
      <c r="G162" s="71"/>
      <c r="H162" s="71"/>
      <c r="I162" s="72"/>
      <c r="J162" s="72"/>
      <c r="K162" s="72"/>
      <c r="L162" s="73"/>
      <c r="O162" s="186" t="str">
        <f t="shared" si="5"/>
        <v/>
      </c>
      <c r="P162" s="186" t="str">
        <f t="shared" si="4"/>
        <v/>
      </c>
      <c r="Q162" s="44"/>
    </row>
    <row r="163" spans="1:17" s="50" customFormat="1" ht="21" customHeight="1">
      <c r="A163" s="66"/>
      <c r="B163" s="68"/>
      <c r="C163" s="69"/>
      <c r="D163" s="70"/>
      <c r="E163" s="69"/>
      <c r="F163" s="71"/>
      <c r="G163" s="71"/>
      <c r="H163" s="71"/>
      <c r="I163" s="72"/>
      <c r="J163" s="72"/>
      <c r="K163" s="72"/>
      <c r="L163" s="73"/>
      <c r="O163" s="186" t="str">
        <f t="shared" si="5"/>
        <v/>
      </c>
      <c r="P163" s="186" t="str">
        <f t="shared" si="4"/>
        <v/>
      </c>
      <c r="Q163" s="44"/>
    </row>
    <row r="164" spans="1:17" s="50" customFormat="1" ht="21" customHeight="1">
      <c r="A164" s="66"/>
      <c r="B164" s="68"/>
      <c r="C164" s="69"/>
      <c r="D164" s="70"/>
      <c r="E164" s="69"/>
      <c r="F164" s="71"/>
      <c r="G164" s="71"/>
      <c r="H164" s="71"/>
      <c r="I164" s="72"/>
      <c r="J164" s="72"/>
      <c r="K164" s="72"/>
      <c r="L164" s="73"/>
      <c r="O164" s="186" t="str">
        <f t="shared" si="5"/>
        <v/>
      </c>
      <c r="P164" s="186" t="str">
        <f t="shared" si="4"/>
        <v/>
      </c>
      <c r="Q164" s="44"/>
    </row>
    <row r="165" spans="1:17" s="50" customFormat="1" ht="21" customHeight="1">
      <c r="A165" s="66"/>
      <c r="B165" s="68"/>
      <c r="C165" s="69"/>
      <c r="D165" s="70"/>
      <c r="E165" s="69"/>
      <c r="F165" s="71"/>
      <c r="G165" s="71"/>
      <c r="H165" s="71"/>
      <c r="I165" s="72"/>
      <c r="J165" s="72"/>
      <c r="K165" s="72"/>
      <c r="L165" s="73"/>
      <c r="O165" s="186" t="str">
        <f t="shared" si="5"/>
        <v/>
      </c>
      <c r="P165" s="186" t="str">
        <f t="shared" si="4"/>
        <v/>
      </c>
      <c r="Q165" s="44"/>
    </row>
    <row r="166" spans="1:17" s="50" customFormat="1" ht="21" customHeight="1">
      <c r="A166" s="66"/>
      <c r="B166" s="68"/>
      <c r="C166" s="69"/>
      <c r="D166" s="70"/>
      <c r="E166" s="69"/>
      <c r="F166" s="71"/>
      <c r="G166" s="71"/>
      <c r="H166" s="71"/>
      <c r="I166" s="72"/>
      <c r="J166" s="72"/>
      <c r="K166" s="72"/>
      <c r="L166" s="73"/>
      <c r="O166" s="186" t="str">
        <f t="shared" si="5"/>
        <v/>
      </c>
      <c r="P166" s="186" t="str">
        <f t="shared" si="4"/>
        <v/>
      </c>
      <c r="Q166" s="44"/>
    </row>
    <row r="167" spans="1:17" s="50" customFormat="1" ht="21" customHeight="1">
      <c r="A167" s="66"/>
      <c r="B167" s="68"/>
      <c r="C167" s="69"/>
      <c r="D167" s="70"/>
      <c r="E167" s="69"/>
      <c r="F167" s="71"/>
      <c r="G167" s="71"/>
      <c r="H167" s="71"/>
      <c r="I167" s="72"/>
      <c r="J167" s="72"/>
      <c r="K167" s="72"/>
      <c r="L167" s="73"/>
      <c r="O167" s="186" t="str">
        <f t="shared" si="5"/>
        <v/>
      </c>
      <c r="P167" s="186" t="str">
        <f t="shared" ref="P167:P230" si="6">IF(COUNTA(A167:B167,D167,F167:H167)=0,"",IF(AND(A167&lt;&gt;"-",COUNTIF(区間名,A167)&gt;0,OR(AND(B167&lt;&gt;"",D167&gt;0,COUNTA(F167:H167)&gt;0),AND(OR(B167="未調査",B167="記録無し"),D167&lt;1,COUNTA(F167:H167)=0))),0,1))</f>
        <v/>
      </c>
      <c r="Q167" s="44"/>
    </row>
    <row r="168" spans="1:17" s="50" customFormat="1" ht="21" customHeight="1">
      <c r="A168" s="66"/>
      <c r="B168" s="68"/>
      <c r="C168" s="69"/>
      <c r="D168" s="70"/>
      <c r="E168" s="69"/>
      <c r="F168" s="71"/>
      <c r="G168" s="71"/>
      <c r="H168" s="71"/>
      <c r="I168" s="72"/>
      <c r="J168" s="72"/>
      <c r="K168" s="72"/>
      <c r="L168" s="73"/>
      <c r="O168" s="186" t="str">
        <f t="shared" ref="O168:O231" si="7">IF(OR($A168="",$A168="範囲外",$A168="-"),"",$A168)</f>
        <v/>
      </c>
      <c r="P168" s="186" t="str">
        <f t="shared" si="6"/>
        <v/>
      </c>
      <c r="Q168" s="44"/>
    </row>
    <row r="169" spans="1:17" s="50" customFormat="1" ht="21" customHeight="1">
      <c r="A169" s="66"/>
      <c r="B169" s="68"/>
      <c r="C169" s="69"/>
      <c r="D169" s="70"/>
      <c r="E169" s="69"/>
      <c r="F169" s="71"/>
      <c r="G169" s="71"/>
      <c r="H169" s="71"/>
      <c r="I169" s="72"/>
      <c r="J169" s="72"/>
      <c r="K169" s="72"/>
      <c r="L169" s="73"/>
      <c r="O169" s="186" t="str">
        <f t="shared" si="7"/>
        <v/>
      </c>
      <c r="P169" s="186" t="str">
        <f t="shared" si="6"/>
        <v/>
      </c>
      <c r="Q169" s="44"/>
    </row>
    <row r="170" spans="1:17" s="50" customFormat="1" ht="21" customHeight="1">
      <c r="A170" s="66"/>
      <c r="B170" s="68"/>
      <c r="C170" s="69"/>
      <c r="D170" s="70"/>
      <c r="E170" s="69"/>
      <c r="F170" s="71"/>
      <c r="G170" s="71"/>
      <c r="H170" s="71"/>
      <c r="I170" s="72"/>
      <c r="J170" s="72"/>
      <c r="K170" s="72"/>
      <c r="L170" s="73"/>
      <c r="O170" s="186" t="str">
        <f t="shared" si="7"/>
        <v/>
      </c>
      <c r="P170" s="186" t="str">
        <f t="shared" si="6"/>
        <v/>
      </c>
      <c r="Q170" s="44"/>
    </row>
    <row r="171" spans="1:17" s="50" customFormat="1" ht="21" customHeight="1">
      <c r="A171" s="66"/>
      <c r="B171" s="68"/>
      <c r="C171" s="69"/>
      <c r="D171" s="70"/>
      <c r="E171" s="69"/>
      <c r="F171" s="71"/>
      <c r="G171" s="71"/>
      <c r="H171" s="71"/>
      <c r="I171" s="72"/>
      <c r="J171" s="72"/>
      <c r="K171" s="72"/>
      <c r="L171" s="73"/>
      <c r="O171" s="186" t="str">
        <f t="shared" si="7"/>
        <v/>
      </c>
      <c r="P171" s="186" t="str">
        <f t="shared" si="6"/>
        <v/>
      </c>
      <c r="Q171" s="44"/>
    </row>
    <row r="172" spans="1:17" s="50" customFormat="1" ht="21" customHeight="1">
      <c r="A172" s="66"/>
      <c r="B172" s="68"/>
      <c r="C172" s="69"/>
      <c r="D172" s="70"/>
      <c r="E172" s="69"/>
      <c r="F172" s="71"/>
      <c r="G172" s="71"/>
      <c r="H172" s="71"/>
      <c r="I172" s="72"/>
      <c r="J172" s="72"/>
      <c r="K172" s="72"/>
      <c r="L172" s="73"/>
      <c r="O172" s="186" t="str">
        <f t="shared" si="7"/>
        <v/>
      </c>
      <c r="P172" s="186" t="str">
        <f t="shared" si="6"/>
        <v/>
      </c>
      <c r="Q172" s="44"/>
    </row>
    <row r="173" spans="1:17" s="50" customFormat="1" ht="21" customHeight="1">
      <c r="A173" s="66"/>
      <c r="B173" s="68"/>
      <c r="C173" s="69"/>
      <c r="D173" s="70"/>
      <c r="E173" s="69"/>
      <c r="F173" s="71"/>
      <c r="G173" s="71"/>
      <c r="H173" s="71"/>
      <c r="I173" s="72"/>
      <c r="J173" s="72"/>
      <c r="K173" s="72"/>
      <c r="L173" s="73"/>
      <c r="O173" s="186" t="str">
        <f t="shared" si="7"/>
        <v/>
      </c>
      <c r="P173" s="186" t="str">
        <f t="shared" si="6"/>
        <v/>
      </c>
      <c r="Q173" s="44"/>
    </row>
    <row r="174" spans="1:17" s="50" customFormat="1" ht="21" customHeight="1">
      <c r="A174" s="66"/>
      <c r="B174" s="68"/>
      <c r="C174" s="69"/>
      <c r="D174" s="70"/>
      <c r="E174" s="69"/>
      <c r="F174" s="71"/>
      <c r="G174" s="71"/>
      <c r="H174" s="71"/>
      <c r="I174" s="72"/>
      <c r="J174" s="72"/>
      <c r="K174" s="72"/>
      <c r="L174" s="73"/>
      <c r="O174" s="186" t="str">
        <f t="shared" si="7"/>
        <v/>
      </c>
      <c r="P174" s="186" t="str">
        <f t="shared" si="6"/>
        <v/>
      </c>
      <c r="Q174" s="44"/>
    </row>
    <row r="175" spans="1:17" s="50" customFormat="1" ht="21" customHeight="1">
      <c r="A175" s="66"/>
      <c r="B175" s="68"/>
      <c r="C175" s="69"/>
      <c r="D175" s="70"/>
      <c r="E175" s="69"/>
      <c r="F175" s="71"/>
      <c r="G175" s="71"/>
      <c r="H175" s="71"/>
      <c r="I175" s="72"/>
      <c r="J175" s="72"/>
      <c r="K175" s="72"/>
      <c r="L175" s="73"/>
      <c r="O175" s="186" t="str">
        <f t="shared" si="7"/>
        <v/>
      </c>
      <c r="P175" s="186" t="str">
        <f t="shared" si="6"/>
        <v/>
      </c>
      <c r="Q175" s="44"/>
    </row>
    <row r="176" spans="1:17" s="50" customFormat="1" ht="21" customHeight="1">
      <c r="A176" s="66"/>
      <c r="B176" s="68"/>
      <c r="C176" s="69"/>
      <c r="D176" s="70"/>
      <c r="E176" s="69"/>
      <c r="F176" s="71"/>
      <c r="G176" s="71"/>
      <c r="H176" s="71"/>
      <c r="I176" s="72"/>
      <c r="J176" s="72"/>
      <c r="K176" s="72"/>
      <c r="L176" s="73"/>
      <c r="O176" s="186" t="str">
        <f t="shared" si="7"/>
        <v/>
      </c>
      <c r="P176" s="186" t="str">
        <f t="shared" si="6"/>
        <v/>
      </c>
      <c r="Q176" s="44"/>
    </row>
    <row r="177" spans="1:17" s="50" customFormat="1" ht="21" customHeight="1">
      <c r="A177" s="66"/>
      <c r="B177" s="68"/>
      <c r="C177" s="69"/>
      <c r="D177" s="70"/>
      <c r="E177" s="69"/>
      <c r="F177" s="71"/>
      <c r="G177" s="71"/>
      <c r="H177" s="71"/>
      <c r="I177" s="72"/>
      <c r="J177" s="72"/>
      <c r="K177" s="72"/>
      <c r="L177" s="73"/>
      <c r="O177" s="186" t="str">
        <f t="shared" si="7"/>
        <v/>
      </c>
      <c r="P177" s="186" t="str">
        <f t="shared" si="6"/>
        <v/>
      </c>
      <c r="Q177" s="44"/>
    </row>
    <row r="178" spans="1:17" s="50" customFormat="1" ht="21" customHeight="1">
      <c r="A178" s="66"/>
      <c r="B178" s="68"/>
      <c r="C178" s="69"/>
      <c r="D178" s="70"/>
      <c r="E178" s="69"/>
      <c r="F178" s="71"/>
      <c r="G178" s="71"/>
      <c r="H178" s="71"/>
      <c r="I178" s="72"/>
      <c r="J178" s="72"/>
      <c r="K178" s="72"/>
      <c r="L178" s="73"/>
      <c r="O178" s="186" t="str">
        <f t="shared" si="7"/>
        <v/>
      </c>
      <c r="P178" s="186" t="str">
        <f t="shared" si="6"/>
        <v/>
      </c>
      <c r="Q178" s="44"/>
    </row>
    <row r="179" spans="1:17" s="50" customFormat="1" ht="21" customHeight="1">
      <c r="A179" s="66"/>
      <c r="B179" s="68"/>
      <c r="C179" s="69"/>
      <c r="D179" s="70"/>
      <c r="E179" s="69"/>
      <c r="F179" s="71"/>
      <c r="G179" s="71"/>
      <c r="H179" s="71"/>
      <c r="I179" s="72"/>
      <c r="J179" s="72"/>
      <c r="K179" s="72"/>
      <c r="L179" s="73"/>
      <c r="O179" s="186" t="str">
        <f t="shared" si="7"/>
        <v/>
      </c>
      <c r="P179" s="186" t="str">
        <f t="shared" si="6"/>
        <v/>
      </c>
      <c r="Q179" s="44"/>
    </row>
    <row r="180" spans="1:17" s="50" customFormat="1" ht="21" customHeight="1">
      <c r="A180" s="66"/>
      <c r="B180" s="68"/>
      <c r="C180" s="69"/>
      <c r="D180" s="70"/>
      <c r="E180" s="69"/>
      <c r="F180" s="71"/>
      <c r="G180" s="71"/>
      <c r="H180" s="71"/>
      <c r="I180" s="72"/>
      <c r="J180" s="72"/>
      <c r="K180" s="72"/>
      <c r="L180" s="73"/>
      <c r="O180" s="186" t="str">
        <f t="shared" si="7"/>
        <v/>
      </c>
      <c r="P180" s="186" t="str">
        <f t="shared" si="6"/>
        <v/>
      </c>
      <c r="Q180" s="44"/>
    </row>
    <row r="181" spans="1:17" s="50" customFormat="1" ht="21" customHeight="1">
      <c r="A181" s="66"/>
      <c r="B181" s="68"/>
      <c r="C181" s="69"/>
      <c r="D181" s="70"/>
      <c r="E181" s="69"/>
      <c r="F181" s="71"/>
      <c r="G181" s="71"/>
      <c r="H181" s="71"/>
      <c r="I181" s="72"/>
      <c r="J181" s="72"/>
      <c r="K181" s="72"/>
      <c r="L181" s="73"/>
      <c r="O181" s="186" t="str">
        <f t="shared" si="7"/>
        <v/>
      </c>
      <c r="P181" s="186" t="str">
        <f t="shared" si="6"/>
        <v/>
      </c>
      <c r="Q181" s="44"/>
    </row>
    <row r="182" spans="1:17" s="50" customFormat="1" ht="21" customHeight="1">
      <c r="A182" s="66"/>
      <c r="B182" s="68"/>
      <c r="C182" s="69"/>
      <c r="D182" s="70"/>
      <c r="E182" s="69"/>
      <c r="F182" s="71"/>
      <c r="G182" s="71"/>
      <c r="H182" s="71"/>
      <c r="I182" s="72"/>
      <c r="J182" s="72"/>
      <c r="K182" s="72"/>
      <c r="L182" s="73"/>
      <c r="O182" s="186" t="str">
        <f t="shared" si="7"/>
        <v/>
      </c>
      <c r="P182" s="186" t="str">
        <f t="shared" si="6"/>
        <v/>
      </c>
      <c r="Q182" s="44"/>
    </row>
    <row r="183" spans="1:17" s="50" customFormat="1" ht="21" customHeight="1">
      <c r="A183" s="66"/>
      <c r="B183" s="68"/>
      <c r="C183" s="69"/>
      <c r="D183" s="70"/>
      <c r="E183" s="69"/>
      <c r="F183" s="71"/>
      <c r="G183" s="71"/>
      <c r="H183" s="71"/>
      <c r="I183" s="72"/>
      <c r="J183" s="72"/>
      <c r="K183" s="72"/>
      <c r="L183" s="73"/>
      <c r="O183" s="186" t="str">
        <f t="shared" si="7"/>
        <v/>
      </c>
      <c r="P183" s="186" t="str">
        <f t="shared" si="6"/>
        <v/>
      </c>
      <c r="Q183" s="44"/>
    </row>
    <row r="184" spans="1:17" s="50" customFormat="1" ht="21" customHeight="1">
      <c r="A184" s="66"/>
      <c r="B184" s="68"/>
      <c r="C184" s="69"/>
      <c r="D184" s="70"/>
      <c r="E184" s="69"/>
      <c r="F184" s="71"/>
      <c r="G184" s="71"/>
      <c r="H184" s="71"/>
      <c r="I184" s="72"/>
      <c r="J184" s="72"/>
      <c r="K184" s="72"/>
      <c r="L184" s="73"/>
      <c r="O184" s="186" t="str">
        <f t="shared" si="7"/>
        <v/>
      </c>
      <c r="P184" s="186" t="str">
        <f t="shared" si="6"/>
        <v/>
      </c>
      <c r="Q184" s="44"/>
    </row>
    <row r="185" spans="1:17" s="50" customFormat="1" ht="21" customHeight="1">
      <c r="A185" s="66"/>
      <c r="B185" s="68"/>
      <c r="C185" s="69"/>
      <c r="D185" s="70"/>
      <c r="E185" s="69"/>
      <c r="F185" s="71"/>
      <c r="G185" s="71"/>
      <c r="H185" s="71"/>
      <c r="I185" s="72"/>
      <c r="J185" s="72"/>
      <c r="K185" s="72"/>
      <c r="L185" s="73"/>
      <c r="O185" s="186" t="str">
        <f t="shared" si="7"/>
        <v/>
      </c>
      <c r="P185" s="186" t="str">
        <f t="shared" si="6"/>
        <v/>
      </c>
      <c r="Q185" s="44"/>
    </row>
    <row r="186" spans="1:17" s="50" customFormat="1" ht="21" customHeight="1">
      <c r="A186" s="66"/>
      <c r="B186" s="68"/>
      <c r="C186" s="69"/>
      <c r="D186" s="70"/>
      <c r="E186" s="69"/>
      <c r="F186" s="71"/>
      <c r="G186" s="71"/>
      <c r="H186" s="71"/>
      <c r="I186" s="72"/>
      <c r="J186" s="72"/>
      <c r="K186" s="72"/>
      <c r="L186" s="73"/>
      <c r="O186" s="186" t="str">
        <f t="shared" si="7"/>
        <v/>
      </c>
      <c r="P186" s="186" t="str">
        <f t="shared" si="6"/>
        <v/>
      </c>
      <c r="Q186" s="44"/>
    </row>
    <row r="187" spans="1:17" s="50" customFormat="1" ht="21" customHeight="1">
      <c r="A187" s="66"/>
      <c r="B187" s="68"/>
      <c r="C187" s="69"/>
      <c r="D187" s="70"/>
      <c r="E187" s="69"/>
      <c r="F187" s="71"/>
      <c r="G187" s="71"/>
      <c r="H187" s="71"/>
      <c r="I187" s="72"/>
      <c r="J187" s="72"/>
      <c r="K187" s="72"/>
      <c r="L187" s="73"/>
      <c r="O187" s="186" t="str">
        <f t="shared" si="7"/>
        <v/>
      </c>
      <c r="P187" s="186" t="str">
        <f t="shared" si="6"/>
        <v/>
      </c>
      <c r="Q187" s="44"/>
    </row>
    <row r="188" spans="1:17" s="50" customFormat="1" ht="21" customHeight="1">
      <c r="A188" s="66"/>
      <c r="B188" s="68"/>
      <c r="C188" s="69"/>
      <c r="D188" s="70"/>
      <c r="E188" s="69"/>
      <c r="F188" s="71"/>
      <c r="G188" s="71"/>
      <c r="H188" s="71"/>
      <c r="I188" s="72"/>
      <c r="J188" s="72"/>
      <c r="K188" s="72"/>
      <c r="L188" s="73"/>
      <c r="O188" s="186" t="str">
        <f t="shared" si="7"/>
        <v/>
      </c>
      <c r="P188" s="186" t="str">
        <f t="shared" si="6"/>
        <v/>
      </c>
      <c r="Q188" s="44"/>
    </row>
    <row r="189" spans="1:17" s="50" customFormat="1" ht="21" customHeight="1">
      <c r="A189" s="66"/>
      <c r="B189" s="68"/>
      <c r="C189" s="69"/>
      <c r="D189" s="70"/>
      <c r="E189" s="69"/>
      <c r="F189" s="71"/>
      <c r="G189" s="71"/>
      <c r="H189" s="71"/>
      <c r="I189" s="72"/>
      <c r="J189" s="72"/>
      <c r="K189" s="72"/>
      <c r="L189" s="73"/>
      <c r="O189" s="186" t="str">
        <f t="shared" si="7"/>
        <v/>
      </c>
      <c r="P189" s="186" t="str">
        <f t="shared" si="6"/>
        <v/>
      </c>
      <c r="Q189" s="44"/>
    </row>
    <row r="190" spans="1:17" s="50" customFormat="1" ht="21" customHeight="1">
      <c r="A190" s="66"/>
      <c r="B190" s="68"/>
      <c r="C190" s="69"/>
      <c r="D190" s="70"/>
      <c r="E190" s="69"/>
      <c r="F190" s="71"/>
      <c r="G190" s="71"/>
      <c r="H190" s="71"/>
      <c r="I190" s="72"/>
      <c r="J190" s="72"/>
      <c r="K190" s="72"/>
      <c r="L190" s="73"/>
      <c r="O190" s="186" t="str">
        <f t="shared" si="7"/>
        <v/>
      </c>
      <c r="P190" s="186" t="str">
        <f t="shared" si="6"/>
        <v/>
      </c>
      <c r="Q190" s="44"/>
    </row>
    <row r="191" spans="1:17" s="50" customFormat="1" ht="21" customHeight="1">
      <c r="A191" s="66"/>
      <c r="B191" s="68"/>
      <c r="C191" s="69"/>
      <c r="D191" s="70"/>
      <c r="E191" s="69"/>
      <c r="F191" s="71"/>
      <c r="G191" s="71"/>
      <c r="H191" s="71"/>
      <c r="I191" s="72"/>
      <c r="J191" s="72"/>
      <c r="K191" s="72"/>
      <c r="L191" s="73"/>
      <c r="O191" s="186" t="str">
        <f t="shared" si="7"/>
        <v/>
      </c>
      <c r="P191" s="186" t="str">
        <f t="shared" si="6"/>
        <v/>
      </c>
      <c r="Q191" s="44"/>
    </row>
    <row r="192" spans="1:17" s="50" customFormat="1" ht="21" customHeight="1">
      <c r="A192" s="66"/>
      <c r="B192" s="68"/>
      <c r="C192" s="69"/>
      <c r="D192" s="70"/>
      <c r="E192" s="69"/>
      <c r="F192" s="71"/>
      <c r="G192" s="71"/>
      <c r="H192" s="71"/>
      <c r="I192" s="72"/>
      <c r="J192" s="72"/>
      <c r="K192" s="72"/>
      <c r="L192" s="73"/>
      <c r="O192" s="186" t="str">
        <f t="shared" si="7"/>
        <v/>
      </c>
      <c r="P192" s="186" t="str">
        <f t="shared" si="6"/>
        <v/>
      </c>
      <c r="Q192" s="44"/>
    </row>
    <row r="193" spans="1:17" s="50" customFormat="1" ht="21" customHeight="1">
      <c r="A193" s="66"/>
      <c r="B193" s="68"/>
      <c r="C193" s="69"/>
      <c r="D193" s="70"/>
      <c r="E193" s="69"/>
      <c r="F193" s="71"/>
      <c r="G193" s="71"/>
      <c r="H193" s="71"/>
      <c r="I193" s="72"/>
      <c r="J193" s="72"/>
      <c r="K193" s="72"/>
      <c r="L193" s="73"/>
      <c r="O193" s="186" t="str">
        <f t="shared" si="7"/>
        <v/>
      </c>
      <c r="P193" s="186" t="str">
        <f t="shared" si="6"/>
        <v/>
      </c>
      <c r="Q193" s="44"/>
    </row>
    <row r="194" spans="1:17" s="50" customFormat="1" ht="21" customHeight="1">
      <c r="A194" s="66"/>
      <c r="B194" s="68"/>
      <c r="C194" s="69"/>
      <c r="D194" s="70"/>
      <c r="E194" s="69"/>
      <c r="F194" s="71"/>
      <c r="G194" s="71"/>
      <c r="H194" s="71"/>
      <c r="I194" s="72"/>
      <c r="J194" s="72"/>
      <c r="K194" s="72"/>
      <c r="L194" s="73"/>
      <c r="O194" s="186" t="str">
        <f t="shared" si="7"/>
        <v/>
      </c>
      <c r="P194" s="186" t="str">
        <f t="shared" si="6"/>
        <v/>
      </c>
      <c r="Q194" s="44"/>
    </row>
    <row r="195" spans="1:17" s="50" customFormat="1" ht="21" customHeight="1">
      <c r="A195" s="66"/>
      <c r="B195" s="68"/>
      <c r="C195" s="69"/>
      <c r="D195" s="70"/>
      <c r="E195" s="69"/>
      <c r="F195" s="71"/>
      <c r="G195" s="71"/>
      <c r="H195" s="71"/>
      <c r="I195" s="72"/>
      <c r="J195" s="72"/>
      <c r="K195" s="72"/>
      <c r="L195" s="73"/>
      <c r="O195" s="186" t="str">
        <f t="shared" si="7"/>
        <v/>
      </c>
      <c r="P195" s="186" t="str">
        <f t="shared" si="6"/>
        <v/>
      </c>
      <c r="Q195" s="44"/>
    </row>
    <row r="196" spans="1:17" s="50" customFormat="1" ht="21" customHeight="1">
      <c r="A196" s="66"/>
      <c r="B196" s="68"/>
      <c r="C196" s="69"/>
      <c r="D196" s="70"/>
      <c r="E196" s="69"/>
      <c r="F196" s="71"/>
      <c r="G196" s="71"/>
      <c r="H196" s="71"/>
      <c r="I196" s="72"/>
      <c r="J196" s="72"/>
      <c r="K196" s="72"/>
      <c r="L196" s="73"/>
      <c r="O196" s="186" t="str">
        <f t="shared" si="7"/>
        <v/>
      </c>
      <c r="P196" s="186" t="str">
        <f t="shared" si="6"/>
        <v/>
      </c>
      <c r="Q196" s="44"/>
    </row>
    <row r="197" spans="1:17" s="50" customFormat="1" ht="21" customHeight="1">
      <c r="A197" s="66"/>
      <c r="B197" s="68"/>
      <c r="C197" s="69"/>
      <c r="D197" s="70"/>
      <c r="E197" s="69"/>
      <c r="F197" s="71"/>
      <c r="G197" s="71"/>
      <c r="H197" s="71"/>
      <c r="I197" s="72"/>
      <c r="J197" s="72"/>
      <c r="K197" s="72"/>
      <c r="L197" s="73"/>
      <c r="O197" s="186" t="str">
        <f t="shared" si="7"/>
        <v/>
      </c>
      <c r="P197" s="186" t="str">
        <f t="shared" si="6"/>
        <v/>
      </c>
      <c r="Q197" s="44"/>
    </row>
    <row r="198" spans="1:17" s="50" customFormat="1" ht="21" customHeight="1">
      <c r="A198" s="66"/>
      <c r="B198" s="68"/>
      <c r="C198" s="69"/>
      <c r="D198" s="70"/>
      <c r="E198" s="69"/>
      <c r="F198" s="71"/>
      <c r="G198" s="71"/>
      <c r="H198" s="71"/>
      <c r="I198" s="72"/>
      <c r="J198" s="72"/>
      <c r="K198" s="72"/>
      <c r="L198" s="73"/>
      <c r="O198" s="186" t="str">
        <f t="shared" si="7"/>
        <v/>
      </c>
      <c r="P198" s="186" t="str">
        <f t="shared" si="6"/>
        <v/>
      </c>
      <c r="Q198" s="44"/>
    </row>
    <row r="199" spans="1:17" s="50" customFormat="1" ht="21" customHeight="1">
      <c r="A199" s="66"/>
      <c r="B199" s="68"/>
      <c r="C199" s="69"/>
      <c r="D199" s="70"/>
      <c r="E199" s="69"/>
      <c r="F199" s="71"/>
      <c r="G199" s="71"/>
      <c r="H199" s="71"/>
      <c r="I199" s="72"/>
      <c r="J199" s="72"/>
      <c r="K199" s="72"/>
      <c r="L199" s="73"/>
      <c r="O199" s="186" t="str">
        <f t="shared" si="7"/>
        <v/>
      </c>
      <c r="P199" s="186" t="str">
        <f t="shared" si="6"/>
        <v/>
      </c>
      <c r="Q199" s="44"/>
    </row>
    <row r="200" spans="1:17" s="50" customFormat="1" ht="21" customHeight="1">
      <c r="A200" s="66"/>
      <c r="B200" s="68"/>
      <c r="C200" s="69"/>
      <c r="D200" s="70"/>
      <c r="E200" s="69"/>
      <c r="F200" s="71"/>
      <c r="G200" s="71"/>
      <c r="H200" s="71"/>
      <c r="I200" s="72"/>
      <c r="J200" s="72"/>
      <c r="K200" s="72"/>
      <c r="L200" s="73"/>
      <c r="O200" s="186" t="str">
        <f t="shared" si="7"/>
        <v/>
      </c>
      <c r="P200" s="186" t="str">
        <f t="shared" si="6"/>
        <v/>
      </c>
      <c r="Q200" s="44"/>
    </row>
    <row r="201" spans="1:17" s="50" customFormat="1" ht="21" customHeight="1">
      <c r="A201" s="66"/>
      <c r="B201" s="68"/>
      <c r="C201" s="69"/>
      <c r="D201" s="70"/>
      <c r="E201" s="69"/>
      <c r="F201" s="71"/>
      <c r="G201" s="71"/>
      <c r="H201" s="71"/>
      <c r="I201" s="72"/>
      <c r="J201" s="72"/>
      <c r="K201" s="72"/>
      <c r="L201" s="73"/>
      <c r="O201" s="186" t="str">
        <f t="shared" si="7"/>
        <v/>
      </c>
      <c r="P201" s="186" t="str">
        <f t="shared" si="6"/>
        <v/>
      </c>
      <c r="Q201" s="44"/>
    </row>
    <row r="202" spans="1:17" s="50" customFormat="1" ht="21" customHeight="1">
      <c r="A202" s="66"/>
      <c r="B202" s="68"/>
      <c r="C202" s="69"/>
      <c r="D202" s="70"/>
      <c r="E202" s="69"/>
      <c r="F202" s="71"/>
      <c r="G202" s="71"/>
      <c r="H202" s="71"/>
      <c r="I202" s="72"/>
      <c r="J202" s="72"/>
      <c r="K202" s="72"/>
      <c r="L202" s="73"/>
      <c r="O202" s="186" t="str">
        <f t="shared" si="7"/>
        <v/>
      </c>
      <c r="P202" s="186" t="str">
        <f t="shared" si="6"/>
        <v/>
      </c>
      <c r="Q202" s="44"/>
    </row>
    <row r="203" spans="1:17" s="50" customFormat="1" ht="21" customHeight="1">
      <c r="A203" s="66"/>
      <c r="B203" s="68"/>
      <c r="C203" s="69"/>
      <c r="D203" s="70"/>
      <c r="E203" s="69"/>
      <c r="F203" s="71"/>
      <c r="G203" s="71"/>
      <c r="H203" s="71"/>
      <c r="I203" s="72"/>
      <c r="J203" s="72"/>
      <c r="K203" s="72"/>
      <c r="L203" s="73"/>
      <c r="O203" s="186" t="str">
        <f t="shared" si="7"/>
        <v/>
      </c>
      <c r="P203" s="186" t="str">
        <f t="shared" si="6"/>
        <v/>
      </c>
      <c r="Q203" s="44"/>
    </row>
    <row r="204" spans="1:17" s="50" customFormat="1" ht="21" customHeight="1">
      <c r="A204" s="66"/>
      <c r="B204" s="68"/>
      <c r="C204" s="69"/>
      <c r="D204" s="70"/>
      <c r="E204" s="69"/>
      <c r="F204" s="71"/>
      <c r="G204" s="71"/>
      <c r="H204" s="71"/>
      <c r="I204" s="72"/>
      <c r="J204" s="72"/>
      <c r="K204" s="72"/>
      <c r="L204" s="73"/>
      <c r="O204" s="186" t="str">
        <f t="shared" si="7"/>
        <v/>
      </c>
      <c r="P204" s="186" t="str">
        <f t="shared" si="6"/>
        <v/>
      </c>
      <c r="Q204" s="44"/>
    </row>
    <row r="205" spans="1:17" s="50" customFormat="1" ht="21" customHeight="1">
      <c r="A205" s="66"/>
      <c r="B205" s="68"/>
      <c r="C205" s="69"/>
      <c r="D205" s="70"/>
      <c r="E205" s="69"/>
      <c r="F205" s="71"/>
      <c r="G205" s="71"/>
      <c r="H205" s="71"/>
      <c r="I205" s="72"/>
      <c r="J205" s="72"/>
      <c r="K205" s="72"/>
      <c r="L205" s="73"/>
      <c r="O205" s="186" t="str">
        <f t="shared" si="7"/>
        <v/>
      </c>
      <c r="P205" s="186" t="str">
        <f t="shared" si="6"/>
        <v/>
      </c>
      <c r="Q205" s="44"/>
    </row>
    <row r="206" spans="1:17" s="50" customFormat="1" ht="21" customHeight="1">
      <c r="A206" s="66"/>
      <c r="B206" s="68"/>
      <c r="C206" s="69"/>
      <c r="D206" s="70"/>
      <c r="E206" s="69"/>
      <c r="F206" s="71"/>
      <c r="G206" s="71"/>
      <c r="H206" s="71"/>
      <c r="I206" s="72"/>
      <c r="J206" s="72"/>
      <c r="K206" s="72"/>
      <c r="L206" s="73"/>
      <c r="O206" s="186" t="str">
        <f t="shared" si="7"/>
        <v/>
      </c>
      <c r="P206" s="186" t="str">
        <f t="shared" si="6"/>
        <v/>
      </c>
      <c r="Q206" s="44"/>
    </row>
    <row r="207" spans="1:17" s="50" customFormat="1" ht="21" customHeight="1">
      <c r="A207" s="66"/>
      <c r="B207" s="68"/>
      <c r="C207" s="69"/>
      <c r="D207" s="70"/>
      <c r="E207" s="69"/>
      <c r="F207" s="71"/>
      <c r="G207" s="71"/>
      <c r="H207" s="71"/>
      <c r="I207" s="72"/>
      <c r="J207" s="72"/>
      <c r="K207" s="72"/>
      <c r="L207" s="73"/>
      <c r="O207" s="186" t="str">
        <f t="shared" si="7"/>
        <v/>
      </c>
      <c r="P207" s="186" t="str">
        <f t="shared" si="6"/>
        <v/>
      </c>
      <c r="Q207" s="44"/>
    </row>
    <row r="208" spans="1:17" s="50" customFormat="1" ht="21" customHeight="1">
      <c r="A208" s="66"/>
      <c r="B208" s="68"/>
      <c r="C208" s="69"/>
      <c r="D208" s="70"/>
      <c r="E208" s="69"/>
      <c r="F208" s="71"/>
      <c r="G208" s="71"/>
      <c r="H208" s="71"/>
      <c r="I208" s="72"/>
      <c r="J208" s="72"/>
      <c r="K208" s="72"/>
      <c r="L208" s="73"/>
      <c r="O208" s="186" t="str">
        <f t="shared" si="7"/>
        <v/>
      </c>
      <c r="P208" s="186" t="str">
        <f t="shared" si="6"/>
        <v/>
      </c>
      <c r="Q208" s="44"/>
    </row>
    <row r="209" spans="1:17" s="50" customFormat="1" ht="21" customHeight="1">
      <c r="A209" s="66"/>
      <c r="B209" s="68"/>
      <c r="C209" s="69"/>
      <c r="D209" s="70"/>
      <c r="E209" s="69"/>
      <c r="F209" s="71"/>
      <c r="G209" s="71"/>
      <c r="H209" s="71"/>
      <c r="I209" s="72"/>
      <c r="J209" s="72"/>
      <c r="K209" s="72"/>
      <c r="L209" s="73"/>
      <c r="O209" s="186" t="str">
        <f t="shared" si="7"/>
        <v/>
      </c>
      <c r="P209" s="186" t="str">
        <f t="shared" si="6"/>
        <v/>
      </c>
      <c r="Q209" s="44"/>
    </row>
    <row r="210" spans="1:17" s="50" customFormat="1" ht="21" customHeight="1">
      <c r="A210" s="66"/>
      <c r="B210" s="68"/>
      <c r="C210" s="69"/>
      <c r="D210" s="70"/>
      <c r="E210" s="69"/>
      <c r="F210" s="71"/>
      <c r="G210" s="71"/>
      <c r="H210" s="71"/>
      <c r="I210" s="72"/>
      <c r="J210" s="72"/>
      <c r="K210" s="72"/>
      <c r="L210" s="73"/>
      <c r="O210" s="186" t="str">
        <f t="shared" si="7"/>
        <v/>
      </c>
      <c r="P210" s="186" t="str">
        <f t="shared" si="6"/>
        <v/>
      </c>
      <c r="Q210" s="44"/>
    </row>
    <row r="211" spans="1:17" s="50" customFormat="1" ht="21" customHeight="1">
      <c r="A211" s="66"/>
      <c r="B211" s="68"/>
      <c r="C211" s="69"/>
      <c r="D211" s="70"/>
      <c r="E211" s="69"/>
      <c r="F211" s="71"/>
      <c r="G211" s="71"/>
      <c r="H211" s="71"/>
      <c r="I211" s="72"/>
      <c r="J211" s="72"/>
      <c r="K211" s="72"/>
      <c r="L211" s="73"/>
      <c r="O211" s="186" t="str">
        <f t="shared" si="7"/>
        <v/>
      </c>
      <c r="P211" s="186" t="str">
        <f t="shared" si="6"/>
        <v/>
      </c>
      <c r="Q211" s="44"/>
    </row>
    <row r="212" spans="1:17" s="50" customFormat="1" ht="21" customHeight="1">
      <c r="A212" s="66"/>
      <c r="B212" s="68"/>
      <c r="C212" s="69"/>
      <c r="D212" s="70"/>
      <c r="E212" s="69"/>
      <c r="F212" s="71"/>
      <c r="G212" s="71"/>
      <c r="H212" s="71"/>
      <c r="I212" s="72"/>
      <c r="J212" s="72"/>
      <c r="K212" s="72"/>
      <c r="L212" s="73"/>
      <c r="O212" s="186" t="str">
        <f t="shared" si="7"/>
        <v/>
      </c>
      <c r="P212" s="186" t="str">
        <f t="shared" si="6"/>
        <v/>
      </c>
      <c r="Q212" s="44"/>
    </row>
    <row r="213" spans="1:17" s="50" customFormat="1" ht="21" customHeight="1">
      <c r="A213" s="66"/>
      <c r="B213" s="68"/>
      <c r="C213" s="69"/>
      <c r="D213" s="70"/>
      <c r="E213" s="69"/>
      <c r="F213" s="71"/>
      <c r="G213" s="71"/>
      <c r="H213" s="71"/>
      <c r="I213" s="72"/>
      <c r="J213" s="72"/>
      <c r="K213" s="72"/>
      <c r="L213" s="73"/>
      <c r="O213" s="186" t="str">
        <f t="shared" si="7"/>
        <v/>
      </c>
      <c r="P213" s="186" t="str">
        <f t="shared" si="6"/>
        <v/>
      </c>
      <c r="Q213" s="44"/>
    </row>
    <row r="214" spans="1:17" s="50" customFormat="1" ht="21" customHeight="1">
      <c r="A214" s="66"/>
      <c r="B214" s="68"/>
      <c r="C214" s="69"/>
      <c r="D214" s="70"/>
      <c r="E214" s="69"/>
      <c r="F214" s="71"/>
      <c r="G214" s="71"/>
      <c r="H214" s="71"/>
      <c r="I214" s="72"/>
      <c r="J214" s="72"/>
      <c r="K214" s="72"/>
      <c r="L214" s="73"/>
      <c r="O214" s="186" t="str">
        <f t="shared" si="7"/>
        <v/>
      </c>
      <c r="P214" s="186" t="str">
        <f t="shared" si="6"/>
        <v/>
      </c>
      <c r="Q214" s="44"/>
    </row>
    <row r="215" spans="1:17" s="50" customFormat="1" ht="21" customHeight="1">
      <c r="A215" s="66"/>
      <c r="B215" s="68"/>
      <c r="C215" s="69"/>
      <c r="D215" s="70"/>
      <c r="E215" s="69"/>
      <c r="F215" s="71"/>
      <c r="G215" s="71"/>
      <c r="H215" s="71"/>
      <c r="I215" s="72"/>
      <c r="J215" s="72"/>
      <c r="K215" s="72"/>
      <c r="L215" s="73"/>
      <c r="O215" s="186" t="str">
        <f t="shared" si="7"/>
        <v/>
      </c>
      <c r="P215" s="186" t="str">
        <f t="shared" si="6"/>
        <v/>
      </c>
      <c r="Q215" s="44"/>
    </row>
    <row r="216" spans="1:17" s="50" customFormat="1" ht="21" customHeight="1">
      <c r="A216" s="66"/>
      <c r="B216" s="68"/>
      <c r="C216" s="69"/>
      <c r="D216" s="70"/>
      <c r="E216" s="69"/>
      <c r="F216" s="71"/>
      <c r="G216" s="71"/>
      <c r="H216" s="71"/>
      <c r="I216" s="72"/>
      <c r="J216" s="72"/>
      <c r="K216" s="72"/>
      <c r="L216" s="73"/>
      <c r="O216" s="186" t="str">
        <f t="shared" si="7"/>
        <v/>
      </c>
      <c r="P216" s="186" t="str">
        <f t="shared" si="6"/>
        <v/>
      </c>
      <c r="Q216" s="44"/>
    </row>
    <row r="217" spans="1:17" s="50" customFormat="1" ht="21" customHeight="1">
      <c r="A217" s="66"/>
      <c r="B217" s="68"/>
      <c r="C217" s="69"/>
      <c r="D217" s="70"/>
      <c r="E217" s="69"/>
      <c r="F217" s="71"/>
      <c r="G217" s="71"/>
      <c r="H217" s="71"/>
      <c r="I217" s="72"/>
      <c r="J217" s="72"/>
      <c r="K217" s="72"/>
      <c r="L217" s="73"/>
      <c r="O217" s="186" t="str">
        <f t="shared" si="7"/>
        <v/>
      </c>
      <c r="P217" s="186" t="str">
        <f t="shared" si="6"/>
        <v/>
      </c>
      <c r="Q217" s="44"/>
    </row>
    <row r="218" spans="1:17" s="50" customFormat="1" ht="21" customHeight="1">
      <c r="A218" s="66"/>
      <c r="B218" s="68"/>
      <c r="C218" s="69"/>
      <c r="D218" s="70"/>
      <c r="E218" s="69"/>
      <c r="F218" s="71"/>
      <c r="G218" s="71"/>
      <c r="H218" s="71"/>
      <c r="I218" s="72"/>
      <c r="J218" s="72"/>
      <c r="K218" s="72"/>
      <c r="L218" s="73"/>
      <c r="O218" s="186" t="str">
        <f t="shared" si="7"/>
        <v/>
      </c>
      <c r="P218" s="186" t="str">
        <f t="shared" si="6"/>
        <v/>
      </c>
      <c r="Q218" s="44"/>
    </row>
    <row r="219" spans="1:17" s="50" customFormat="1" ht="21" customHeight="1">
      <c r="A219" s="66"/>
      <c r="B219" s="68"/>
      <c r="C219" s="69"/>
      <c r="D219" s="70"/>
      <c r="E219" s="69"/>
      <c r="F219" s="71"/>
      <c r="G219" s="71"/>
      <c r="H219" s="71"/>
      <c r="I219" s="72"/>
      <c r="J219" s="72"/>
      <c r="K219" s="72"/>
      <c r="L219" s="73"/>
      <c r="O219" s="186" t="str">
        <f t="shared" si="7"/>
        <v/>
      </c>
      <c r="P219" s="186" t="str">
        <f t="shared" si="6"/>
        <v/>
      </c>
      <c r="Q219" s="44"/>
    </row>
    <row r="220" spans="1:17" s="50" customFormat="1" ht="21" customHeight="1">
      <c r="A220" s="66"/>
      <c r="B220" s="68"/>
      <c r="C220" s="69"/>
      <c r="D220" s="70"/>
      <c r="E220" s="69"/>
      <c r="F220" s="71"/>
      <c r="G220" s="71"/>
      <c r="H220" s="71"/>
      <c r="I220" s="72"/>
      <c r="J220" s="72"/>
      <c r="K220" s="72"/>
      <c r="L220" s="73"/>
      <c r="O220" s="186" t="str">
        <f t="shared" si="7"/>
        <v/>
      </c>
      <c r="P220" s="186" t="str">
        <f t="shared" si="6"/>
        <v/>
      </c>
      <c r="Q220" s="44"/>
    </row>
    <row r="221" spans="1:17" s="50" customFormat="1" ht="21" customHeight="1">
      <c r="A221" s="66"/>
      <c r="B221" s="68"/>
      <c r="C221" s="69"/>
      <c r="D221" s="70"/>
      <c r="E221" s="69"/>
      <c r="F221" s="71"/>
      <c r="G221" s="71"/>
      <c r="H221" s="71"/>
      <c r="I221" s="72"/>
      <c r="J221" s="72"/>
      <c r="K221" s="72"/>
      <c r="L221" s="73"/>
      <c r="O221" s="186" t="str">
        <f t="shared" si="7"/>
        <v/>
      </c>
      <c r="P221" s="186" t="str">
        <f t="shared" si="6"/>
        <v/>
      </c>
      <c r="Q221" s="44"/>
    </row>
    <row r="222" spans="1:17" s="50" customFormat="1" ht="21" customHeight="1">
      <c r="A222" s="66"/>
      <c r="B222" s="68"/>
      <c r="C222" s="69"/>
      <c r="D222" s="70"/>
      <c r="E222" s="69"/>
      <c r="F222" s="71"/>
      <c r="G222" s="71"/>
      <c r="H222" s="71"/>
      <c r="I222" s="72"/>
      <c r="J222" s="72"/>
      <c r="K222" s="72"/>
      <c r="L222" s="73"/>
      <c r="O222" s="186" t="str">
        <f t="shared" si="7"/>
        <v/>
      </c>
      <c r="P222" s="186" t="str">
        <f t="shared" si="6"/>
        <v/>
      </c>
      <c r="Q222" s="44"/>
    </row>
    <row r="223" spans="1:17" s="50" customFormat="1" ht="21" customHeight="1">
      <c r="A223" s="66"/>
      <c r="B223" s="68"/>
      <c r="C223" s="69"/>
      <c r="D223" s="70"/>
      <c r="E223" s="69"/>
      <c r="F223" s="71"/>
      <c r="G223" s="71"/>
      <c r="H223" s="71"/>
      <c r="I223" s="72"/>
      <c r="J223" s="72"/>
      <c r="K223" s="72"/>
      <c r="L223" s="73"/>
      <c r="O223" s="186" t="str">
        <f t="shared" si="7"/>
        <v/>
      </c>
      <c r="P223" s="186" t="str">
        <f t="shared" si="6"/>
        <v/>
      </c>
      <c r="Q223" s="44"/>
    </row>
    <row r="224" spans="1:17" s="50" customFormat="1" ht="21" customHeight="1">
      <c r="A224" s="66"/>
      <c r="B224" s="68"/>
      <c r="C224" s="69"/>
      <c r="D224" s="70"/>
      <c r="E224" s="69"/>
      <c r="F224" s="71"/>
      <c r="G224" s="71"/>
      <c r="H224" s="71"/>
      <c r="I224" s="72"/>
      <c r="J224" s="72"/>
      <c r="K224" s="72"/>
      <c r="L224" s="73"/>
      <c r="O224" s="186" t="str">
        <f t="shared" si="7"/>
        <v/>
      </c>
      <c r="P224" s="186" t="str">
        <f t="shared" si="6"/>
        <v/>
      </c>
      <c r="Q224" s="44"/>
    </row>
    <row r="225" spans="1:17" s="50" customFormat="1" ht="21" customHeight="1">
      <c r="A225" s="66"/>
      <c r="B225" s="68"/>
      <c r="C225" s="69"/>
      <c r="D225" s="70"/>
      <c r="E225" s="69"/>
      <c r="F225" s="71"/>
      <c r="G225" s="71"/>
      <c r="H225" s="71"/>
      <c r="I225" s="72"/>
      <c r="J225" s="72"/>
      <c r="K225" s="72"/>
      <c r="L225" s="73"/>
      <c r="O225" s="186" t="str">
        <f t="shared" si="7"/>
        <v/>
      </c>
      <c r="P225" s="186" t="str">
        <f t="shared" si="6"/>
        <v/>
      </c>
      <c r="Q225" s="44"/>
    </row>
    <row r="226" spans="1:17" s="50" customFormat="1" ht="21" customHeight="1">
      <c r="A226" s="66"/>
      <c r="B226" s="68"/>
      <c r="C226" s="69"/>
      <c r="D226" s="70"/>
      <c r="E226" s="69"/>
      <c r="F226" s="71"/>
      <c r="G226" s="71"/>
      <c r="H226" s="71"/>
      <c r="I226" s="72"/>
      <c r="J226" s="72"/>
      <c r="K226" s="72"/>
      <c r="L226" s="73"/>
      <c r="O226" s="186" t="str">
        <f t="shared" si="7"/>
        <v/>
      </c>
      <c r="P226" s="186" t="str">
        <f t="shared" si="6"/>
        <v/>
      </c>
      <c r="Q226" s="44"/>
    </row>
    <row r="227" spans="1:17" s="50" customFormat="1" ht="21" customHeight="1">
      <c r="A227" s="66"/>
      <c r="B227" s="68"/>
      <c r="C227" s="69"/>
      <c r="D227" s="70"/>
      <c r="E227" s="69"/>
      <c r="F227" s="71"/>
      <c r="G227" s="71"/>
      <c r="H227" s="71"/>
      <c r="I227" s="72"/>
      <c r="J227" s="72"/>
      <c r="K227" s="72"/>
      <c r="L227" s="73"/>
      <c r="O227" s="186" t="str">
        <f t="shared" si="7"/>
        <v/>
      </c>
      <c r="P227" s="186" t="str">
        <f t="shared" si="6"/>
        <v/>
      </c>
      <c r="Q227" s="44"/>
    </row>
    <row r="228" spans="1:17" s="50" customFormat="1" ht="21" customHeight="1">
      <c r="A228" s="66"/>
      <c r="B228" s="68"/>
      <c r="C228" s="69"/>
      <c r="D228" s="70"/>
      <c r="E228" s="69"/>
      <c r="F228" s="71"/>
      <c r="G228" s="71"/>
      <c r="H228" s="71"/>
      <c r="I228" s="72"/>
      <c r="J228" s="72"/>
      <c r="K228" s="72"/>
      <c r="L228" s="73"/>
      <c r="O228" s="186" t="str">
        <f t="shared" si="7"/>
        <v/>
      </c>
      <c r="P228" s="186" t="str">
        <f t="shared" si="6"/>
        <v/>
      </c>
      <c r="Q228" s="44"/>
    </row>
    <row r="229" spans="1:17" s="50" customFormat="1" ht="21" customHeight="1">
      <c r="A229" s="66"/>
      <c r="B229" s="68"/>
      <c r="C229" s="69"/>
      <c r="D229" s="70"/>
      <c r="E229" s="69"/>
      <c r="F229" s="71"/>
      <c r="G229" s="71"/>
      <c r="H229" s="71"/>
      <c r="I229" s="72"/>
      <c r="J229" s="72"/>
      <c r="K229" s="72"/>
      <c r="L229" s="73"/>
      <c r="O229" s="186" t="str">
        <f t="shared" si="7"/>
        <v/>
      </c>
      <c r="P229" s="186" t="str">
        <f t="shared" si="6"/>
        <v/>
      </c>
      <c r="Q229" s="44"/>
    </row>
    <row r="230" spans="1:17" s="50" customFormat="1" ht="21" customHeight="1">
      <c r="A230" s="66"/>
      <c r="B230" s="68"/>
      <c r="C230" s="69"/>
      <c r="D230" s="70"/>
      <c r="E230" s="69"/>
      <c r="F230" s="71"/>
      <c r="G230" s="71"/>
      <c r="H230" s="71"/>
      <c r="I230" s="72"/>
      <c r="J230" s="72"/>
      <c r="K230" s="72"/>
      <c r="L230" s="73"/>
      <c r="O230" s="186" t="str">
        <f t="shared" si="7"/>
        <v/>
      </c>
      <c r="P230" s="186" t="str">
        <f t="shared" si="6"/>
        <v/>
      </c>
      <c r="Q230" s="44"/>
    </row>
    <row r="231" spans="1:17" s="50" customFormat="1" ht="21" customHeight="1">
      <c r="A231" s="66"/>
      <c r="B231" s="68"/>
      <c r="C231" s="69"/>
      <c r="D231" s="70"/>
      <c r="E231" s="69"/>
      <c r="F231" s="71"/>
      <c r="G231" s="71"/>
      <c r="H231" s="71"/>
      <c r="I231" s="72"/>
      <c r="J231" s="72"/>
      <c r="K231" s="72"/>
      <c r="L231" s="73"/>
      <c r="O231" s="186" t="str">
        <f t="shared" si="7"/>
        <v/>
      </c>
      <c r="P231" s="186" t="str">
        <f t="shared" ref="P231:P288" si="8">IF(COUNTA(A231:B231,D231,F231:H231)=0,"",IF(AND(A231&lt;&gt;"-",COUNTIF(区間名,A231)&gt;0,OR(AND(B231&lt;&gt;"",D231&gt;0,COUNTA(F231:H231)&gt;0),AND(OR(B231="未調査",B231="記録無し"),D231&lt;1,COUNTA(F231:H231)=0))),0,1))</f>
        <v/>
      </c>
      <c r="Q231" s="44"/>
    </row>
    <row r="232" spans="1:17" s="50" customFormat="1" ht="21" customHeight="1">
      <c r="A232" s="66"/>
      <c r="B232" s="68"/>
      <c r="C232" s="69"/>
      <c r="D232" s="70"/>
      <c r="E232" s="69"/>
      <c r="F232" s="71"/>
      <c r="G232" s="71"/>
      <c r="H232" s="71"/>
      <c r="I232" s="72"/>
      <c r="J232" s="72"/>
      <c r="K232" s="72"/>
      <c r="L232" s="73"/>
      <c r="O232" s="186" t="str">
        <f t="shared" ref="O232:O288" si="9">IF(OR($A232="",$A232="範囲外",$A232="-"),"",$A232)</f>
        <v/>
      </c>
      <c r="P232" s="186" t="str">
        <f t="shared" si="8"/>
        <v/>
      </c>
      <c r="Q232" s="44"/>
    </row>
    <row r="233" spans="1:17" s="50" customFormat="1" ht="21" customHeight="1">
      <c r="A233" s="66"/>
      <c r="B233" s="68"/>
      <c r="C233" s="69"/>
      <c r="D233" s="70"/>
      <c r="E233" s="69"/>
      <c r="F233" s="71"/>
      <c r="G233" s="71"/>
      <c r="H233" s="71"/>
      <c r="I233" s="72"/>
      <c r="J233" s="72"/>
      <c r="K233" s="72"/>
      <c r="L233" s="73"/>
      <c r="O233" s="186" t="str">
        <f t="shared" si="9"/>
        <v/>
      </c>
      <c r="P233" s="186" t="str">
        <f t="shared" si="8"/>
        <v/>
      </c>
      <c r="Q233" s="44"/>
    </row>
    <row r="234" spans="1:17" s="50" customFormat="1" ht="21" customHeight="1">
      <c r="A234" s="66"/>
      <c r="B234" s="68"/>
      <c r="C234" s="69"/>
      <c r="D234" s="70"/>
      <c r="E234" s="69"/>
      <c r="F234" s="71"/>
      <c r="G234" s="71"/>
      <c r="H234" s="71"/>
      <c r="I234" s="72"/>
      <c r="J234" s="72"/>
      <c r="K234" s="72"/>
      <c r="L234" s="73"/>
      <c r="O234" s="186" t="str">
        <f t="shared" si="9"/>
        <v/>
      </c>
      <c r="P234" s="186" t="str">
        <f t="shared" si="8"/>
        <v/>
      </c>
      <c r="Q234" s="44"/>
    </row>
    <row r="235" spans="1:17" s="50" customFormat="1" ht="21" customHeight="1">
      <c r="A235" s="66"/>
      <c r="B235" s="68"/>
      <c r="C235" s="69"/>
      <c r="D235" s="70"/>
      <c r="E235" s="69"/>
      <c r="F235" s="71"/>
      <c r="G235" s="71"/>
      <c r="H235" s="71"/>
      <c r="I235" s="72"/>
      <c r="J235" s="72"/>
      <c r="K235" s="72"/>
      <c r="L235" s="73"/>
      <c r="O235" s="186" t="str">
        <f t="shared" si="9"/>
        <v/>
      </c>
      <c r="P235" s="186" t="str">
        <f t="shared" si="8"/>
        <v/>
      </c>
      <c r="Q235" s="44"/>
    </row>
    <row r="236" spans="1:17" s="50" customFormat="1" ht="21" customHeight="1">
      <c r="A236" s="66"/>
      <c r="B236" s="68"/>
      <c r="C236" s="69"/>
      <c r="D236" s="70"/>
      <c r="E236" s="69"/>
      <c r="F236" s="71"/>
      <c r="G236" s="71"/>
      <c r="H236" s="71"/>
      <c r="I236" s="72"/>
      <c r="J236" s="72"/>
      <c r="K236" s="72"/>
      <c r="L236" s="73"/>
      <c r="O236" s="186" t="str">
        <f t="shared" si="9"/>
        <v/>
      </c>
      <c r="P236" s="186" t="str">
        <f t="shared" si="8"/>
        <v/>
      </c>
      <c r="Q236" s="44"/>
    </row>
    <row r="237" spans="1:17" s="50" customFormat="1" ht="21" customHeight="1">
      <c r="A237" s="66"/>
      <c r="B237" s="68"/>
      <c r="C237" s="69"/>
      <c r="D237" s="70"/>
      <c r="E237" s="69"/>
      <c r="F237" s="71"/>
      <c r="G237" s="71"/>
      <c r="H237" s="71"/>
      <c r="I237" s="72"/>
      <c r="J237" s="72"/>
      <c r="K237" s="72"/>
      <c r="L237" s="73"/>
      <c r="O237" s="186" t="str">
        <f t="shared" si="9"/>
        <v/>
      </c>
      <c r="P237" s="186" t="str">
        <f t="shared" si="8"/>
        <v/>
      </c>
      <c r="Q237" s="44"/>
    </row>
    <row r="238" spans="1:17" s="50" customFormat="1" ht="21" customHeight="1">
      <c r="A238" s="66"/>
      <c r="B238" s="68"/>
      <c r="C238" s="69"/>
      <c r="D238" s="70"/>
      <c r="E238" s="69"/>
      <c r="F238" s="71"/>
      <c r="G238" s="71"/>
      <c r="H238" s="71"/>
      <c r="I238" s="72"/>
      <c r="J238" s="72"/>
      <c r="K238" s="72"/>
      <c r="L238" s="73"/>
      <c r="O238" s="186" t="str">
        <f t="shared" si="9"/>
        <v/>
      </c>
      <c r="P238" s="186" t="str">
        <f t="shared" si="8"/>
        <v/>
      </c>
      <c r="Q238" s="44"/>
    </row>
    <row r="239" spans="1:17" s="50" customFormat="1" ht="21" customHeight="1">
      <c r="A239" s="66"/>
      <c r="B239" s="68"/>
      <c r="C239" s="69"/>
      <c r="D239" s="70"/>
      <c r="E239" s="69"/>
      <c r="F239" s="71"/>
      <c r="G239" s="71"/>
      <c r="H239" s="71"/>
      <c r="I239" s="72"/>
      <c r="J239" s="72"/>
      <c r="K239" s="72"/>
      <c r="L239" s="73"/>
      <c r="O239" s="186" t="str">
        <f t="shared" si="9"/>
        <v/>
      </c>
      <c r="P239" s="186" t="str">
        <f t="shared" si="8"/>
        <v/>
      </c>
      <c r="Q239" s="44"/>
    </row>
    <row r="240" spans="1:17" s="50" customFormat="1" ht="21" customHeight="1">
      <c r="A240" s="66"/>
      <c r="B240" s="68"/>
      <c r="C240" s="69"/>
      <c r="D240" s="70"/>
      <c r="E240" s="69"/>
      <c r="F240" s="71"/>
      <c r="G240" s="71"/>
      <c r="H240" s="71"/>
      <c r="I240" s="72"/>
      <c r="J240" s="72"/>
      <c r="K240" s="72"/>
      <c r="L240" s="73"/>
      <c r="O240" s="186" t="str">
        <f t="shared" si="9"/>
        <v/>
      </c>
      <c r="P240" s="186" t="str">
        <f t="shared" si="8"/>
        <v/>
      </c>
      <c r="Q240" s="44"/>
    </row>
    <row r="241" spans="1:17" s="50" customFormat="1" ht="21" customHeight="1">
      <c r="A241" s="66"/>
      <c r="B241" s="68"/>
      <c r="C241" s="69"/>
      <c r="D241" s="70"/>
      <c r="E241" s="69"/>
      <c r="F241" s="71"/>
      <c r="G241" s="71"/>
      <c r="H241" s="71"/>
      <c r="I241" s="72"/>
      <c r="J241" s="72"/>
      <c r="K241" s="72"/>
      <c r="L241" s="73"/>
      <c r="O241" s="186" t="str">
        <f t="shared" si="9"/>
        <v/>
      </c>
      <c r="P241" s="186" t="str">
        <f t="shared" si="8"/>
        <v/>
      </c>
      <c r="Q241" s="44"/>
    </row>
    <row r="242" spans="1:17" s="50" customFormat="1" ht="21" customHeight="1">
      <c r="A242" s="66"/>
      <c r="B242" s="68"/>
      <c r="C242" s="69"/>
      <c r="D242" s="70"/>
      <c r="E242" s="69"/>
      <c r="F242" s="71"/>
      <c r="G242" s="71"/>
      <c r="H242" s="71"/>
      <c r="I242" s="72"/>
      <c r="J242" s="72"/>
      <c r="K242" s="72"/>
      <c r="L242" s="73"/>
      <c r="O242" s="186" t="str">
        <f t="shared" si="9"/>
        <v/>
      </c>
      <c r="P242" s="186" t="str">
        <f t="shared" si="8"/>
        <v/>
      </c>
      <c r="Q242" s="44"/>
    </row>
    <row r="243" spans="1:17" s="50" customFormat="1" ht="21" customHeight="1">
      <c r="A243" s="66"/>
      <c r="B243" s="68"/>
      <c r="C243" s="69"/>
      <c r="D243" s="70"/>
      <c r="E243" s="69"/>
      <c r="F243" s="71"/>
      <c r="G243" s="71"/>
      <c r="H243" s="71"/>
      <c r="I243" s="72"/>
      <c r="J243" s="72"/>
      <c r="K243" s="72"/>
      <c r="L243" s="73"/>
      <c r="O243" s="186" t="str">
        <f t="shared" si="9"/>
        <v/>
      </c>
      <c r="P243" s="186" t="str">
        <f t="shared" si="8"/>
        <v/>
      </c>
      <c r="Q243" s="44"/>
    </row>
    <row r="244" spans="1:17" s="50" customFormat="1" ht="21" customHeight="1">
      <c r="A244" s="66"/>
      <c r="B244" s="68"/>
      <c r="C244" s="69"/>
      <c r="D244" s="70"/>
      <c r="E244" s="69"/>
      <c r="F244" s="71"/>
      <c r="G244" s="71"/>
      <c r="H244" s="71"/>
      <c r="I244" s="72"/>
      <c r="J244" s="72"/>
      <c r="K244" s="72"/>
      <c r="L244" s="73"/>
      <c r="O244" s="186" t="str">
        <f t="shared" si="9"/>
        <v/>
      </c>
      <c r="P244" s="186" t="str">
        <f t="shared" si="8"/>
        <v/>
      </c>
      <c r="Q244" s="44"/>
    </row>
    <row r="245" spans="1:17" s="50" customFormat="1" ht="21" customHeight="1">
      <c r="A245" s="66"/>
      <c r="B245" s="68"/>
      <c r="C245" s="69"/>
      <c r="D245" s="70"/>
      <c r="E245" s="69"/>
      <c r="F245" s="71"/>
      <c r="G245" s="71"/>
      <c r="H245" s="71"/>
      <c r="I245" s="72"/>
      <c r="J245" s="72"/>
      <c r="K245" s="72"/>
      <c r="L245" s="73"/>
      <c r="O245" s="186" t="str">
        <f t="shared" si="9"/>
        <v/>
      </c>
      <c r="P245" s="186" t="str">
        <f t="shared" si="8"/>
        <v/>
      </c>
      <c r="Q245" s="44"/>
    </row>
    <row r="246" spans="1:17" s="50" customFormat="1" ht="21" customHeight="1">
      <c r="A246" s="66"/>
      <c r="B246" s="68"/>
      <c r="C246" s="69"/>
      <c r="D246" s="70"/>
      <c r="E246" s="69"/>
      <c r="F246" s="71"/>
      <c r="G246" s="71"/>
      <c r="H246" s="71"/>
      <c r="I246" s="72"/>
      <c r="J246" s="72"/>
      <c r="K246" s="72"/>
      <c r="L246" s="73"/>
      <c r="O246" s="186" t="str">
        <f t="shared" si="9"/>
        <v/>
      </c>
      <c r="P246" s="186" t="str">
        <f t="shared" si="8"/>
        <v/>
      </c>
      <c r="Q246" s="44"/>
    </row>
    <row r="247" spans="1:17" s="50" customFormat="1" ht="21" customHeight="1">
      <c r="A247" s="66"/>
      <c r="B247" s="68"/>
      <c r="C247" s="69"/>
      <c r="D247" s="70"/>
      <c r="E247" s="69"/>
      <c r="F247" s="71"/>
      <c r="G247" s="71"/>
      <c r="H247" s="71"/>
      <c r="I247" s="72"/>
      <c r="J247" s="72"/>
      <c r="K247" s="72"/>
      <c r="L247" s="73"/>
      <c r="O247" s="186" t="str">
        <f t="shared" si="9"/>
        <v/>
      </c>
      <c r="P247" s="186" t="str">
        <f t="shared" si="8"/>
        <v/>
      </c>
      <c r="Q247" s="44"/>
    </row>
    <row r="248" spans="1:17" s="50" customFormat="1" ht="21" customHeight="1">
      <c r="A248" s="66"/>
      <c r="B248" s="68"/>
      <c r="C248" s="69"/>
      <c r="D248" s="70"/>
      <c r="E248" s="69"/>
      <c r="F248" s="71"/>
      <c r="G248" s="71"/>
      <c r="H248" s="71"/>
      <c r="I248" s="72"/>
      <c r="J248" s="72"/>
      <c r="K248" s="72"/>
      <c r="L248" s="73"/>
      <c r="O248" s="186" t="str">
        <f t="shared" si="9"/>
        <v/>
      </c>
      <c r="P248" s="186" t="str">
        <f t="shared" si="8"/>
        <v/>
      </c>
      <c r="Q248" s="44"/>
    </row>
    <row r="249" spans="1:17" s="50" customFormat="1" ht="21" customHeight="1">
      <c r="A249" s="66"/>
      <c r="B249" s="68"/>
      <c r="C249" s="69"/>
      <c r="D249" s="70"/>
      <c r="E249" s="69"/>
      <c r="F249" s="71"/>
      <c r="G249" s="71"/>
      <c r="H249" s="71"/>
      <c r="I249" s="72"/>
      <c r="J249" s="72"/>
      <c r="K249" s="72"/>
      <c r="L249" s="73"/>
      <c r="O249" s="186" t="str">
        <f t="shared" si="9"/>
        <v/>
      </c>
      <c r="P249" s="186" t="str">
        <f t="shared" si="8"/>
        <v/>
      </c>
      <c r="Q249" s="44"/>
    </row>
    <row r="250" spans="1:17" s="50" customFormat="1" ht="21" customHeight="1">
      <c r="A250" s="66"/>
      <c r="B250" s="68"/>
      <c r="C250" s="69"/>
      <c r="D250" s="70"/>
      <c r="E250" s="69"/>
      <c r="F250" s="71"/>
      <c r="G250" s="71"/>
      <c r="H250" s="71"/>
      <c r="I250" s="72"/>
      <c r="J250" s="72"/>
      <c r="K250" s="72"/>
      <c r="L250" s="73"/>
      <c r="O250" s="186" t="str">
        <f t="shared" si="9"/>
        <v/>
      </c>
      <c r="P250" s="186" t="str">
        <f t="shared" si="8"/>
        <v/>
      </c>
      <c r="Q250" s="44"/>
    </row>
    <row r="251" spans="1:17" s="50" customFormat="1" ht="21" customHeight="1">
      <c r="A251" s="66"/>
      <c r="B251" s="68"/>
      <c r="C251" s="69"/>
      <c r="D251" s="70"/>
      <c r="E251" s="69"/>
      <c r="F251" s="71"/>
      <c r="G251" s="71"/>
      <c r="H251" s="71"/>
      <c r="I251" s="72"/>
      <c r="J251" s="72"/>
      <c r="K251" s="72"/>
      <c r="L251" s="73"/>
      <c r="O251" s="186" t="str">
        <f t="shared" si="9"/>
        <v/>
      </c>
      <c r="P251" s="186" t="str">
        <f t="shared" si="8"/>
        <v/>
      </c>
      <c r="Q251" s="44"/>
    </row>
    <row r="252" spans="1:17" s="50" customFormat="1" ht="21" customHeight="1">
      <c r="A252" s="66"/>
      <c r="B252" s="68"/>
      <c r="C252" s="69"/>
      <c r="D252" s="70"/>
      <c r="E252" s="69"/>
      <c r="F252" s="71"/>
      <c r="G252" s="71"/>
      <c r="H252" s="71"/>
      <c r="I252" s="72"/>
      <c r="J252" s="72"/>
      <c r="K252" s="72"/>
      <c r="L252" s="73"/>
      <c r="O252" s="186" t="str">
        <f t="shared" si="9"/>
        <v/>
      </c>
      <c r="P252" s="186" t="str">
        <f t="shared" si="8"/>
        <v/>
      </c>
      <c r="Q252" s="44"/>
    </row>
    <row r="253" spans="1:17" s="50" customFormat="1" ht="21" customHeight="1">
      <c r="A253" s="66"/>
      <c r="B253" s="68"/>
      <c r="C253" s="69"/>
      <c r="D253" s="70"/>
      <c r="E253" s="69"/>
      <c r="F253" s="71"/>
      <c r="G253" s="71"/>
      <c r="H253" s="71"/>
      <c r="I253" s="72"/>
      <c r="J253" s="72"/>
      <c r="K253" s="72"/>
      <c r="L253" s="73"/>
      <c r="O253" s="186" t="str">
        <f t="shared" si="9"/>
        <v/>
      </c>
      <c r="P253" s="186" t="str">
        <f t="shared" si="8"/>
        <v/>
      </c>
      <c r="Q253" s="44"/>
    </row>
    <row r="254" spans="1:17" s="50" customFormat="1" ht="21" customHeight="1">
      <c r="A254" s="66"/>
      <c r="B254" s="68"/>
      <c r="C254" s="69"/>
      <c r="D254" s="70"/>
      <c r="E254" s="69"/>
      <c r="F254" s="71"/>
      <c r="G254" s="71"/>
      <c r="H254" s="71"/>
      <c r="I254" s="72"/>
      <c r="J254" s="72"/>
      <c r="K254" s="72"/>
      <c r="L254" s="73"/>
      <c r="O254" s="186" t="str">
        <f t="shared" si="9"/>
        <v/>
      </c>
      <c r="P254" s="186" t="str">
        <f t="shared" si="8"/>
        <v/>
      </c>
      <c r="Q254" s="44"/>
    </row>
    <row r="255" spans="1:17" s="50" customFormat="1" ht="21" customHeight="1">
      <c r="A255" s="66"/>
      <c r="B255" s="68"/>
      <c r="C255" s="69"/>
      <c r="D255" s="70"/>
      <c r="E255" s="69"/>
      <c r="F255" s="71"/>
      <c r="G255" s="71"/>
      <c r="H255" s="71"/>
      <c r="I255" s="72"/>
      <c r="J255" s="72"/>
      <c r="K255" s="72"/>
      <c r="L255" s="73"/>
      <c r="O255" s="186" t="str">
        <f t="shared" si="9"/>
        <v/>
      </c>
      <c r="P255" s="186" t="str">
        <f t="shared" si="8"/>
        <v/>
      </c>
      <c r="Q255" s="44"/>
    </row>
    <row r="256" spans="1:17" s="50" customFormat="1" ht="21" customHeight="1">
      <c r="A256" s="66"/>
      <c r="B256" s="68"/>
      <c r="C256" s="69"/>
      <c r="D256" s="70"/>
      <c r="E256" s="69"/>
      <c r="F256" s="71"/>
      <c r="G256" s="71"/>
      <c r="H256" s="71"/>
      <c r="I256" s="72"/>
      <c r="J256" s="72"/>
      <c r="K256" s="72"/>
      <c r="L256" s="73"/>
      <c r="O256" s="186" t="str">
        <f t="shared" si="9"/>
        <v/>
      </c>
      <c r="P256" s="186" t="str">
        <f t="shared" si="8"/>
        <v/>
      </c>
      <c r="Q256" s="44"/>
    </row>
    <row r="257" spans="1:17" s="50" customFormat="1" ht="21" customHeight="1">
      <c r="A257" s="66"/>
      <c r="B257" s="68"/>
      <c r="C257" s="69"/>
      <c r="D257" s="70"/>
      <c r="E257" s="69"/>
      <c r="F257" s="71"/>
      <c r="G257" s="71"/>
      <c r="H257" s="71"/>
      <c r="I257" s="72"/>
      <c r="J257" s="72"/>
      <c r="K257" s="72"/>
      <c r="L257" s="73"/>
      <c r="O257" s="186" t="str">
        <f t="shared" si="9"/>
        <v/>
      </c>
      <c r="P257" s="186" t="str">
        <f t="shared" si="8"/>
        <v/>
      </c>
      <c r="Q257" s="44"/>
    </row>
    <row r="258" spans="1:17" s="50" customFormat="1" ht="21" customHeight="1">
      <c r="A258" s="66"/>
      <c r="B258" s="68"/>
      <c r="C258" s="69"/>
      <c r="D258" s="70"/>
      <c r="E258" s="69"/>
      <c r="F258" s="71"/>
      <c r="G258" s="71"/>
      <c r="H258" s="71"/>
      <c r="I258" s="72"/>
      <c r="J258" s="72"/>
      <c r="K258" s="72"/>
      <c r="L258" s="73"/>
      <c r="O258" s="186" t="str">
        <f t="shared" si="9"/>
        <v/>
      </c>
      <c r="P258" s="186" t="str">
        <f t="shared" si="8"/>
        <v/>
      </c>
      <c r="Q258" s="44"/>
    </row>
    <row r="259" spans="1:17" s="50" customFormat="1" ht="21" customHeight="1">
      <c r="A259" s="66"/>
      <c r="B259" s="68"/>
      <c r="C259" s="69"/>
      <c r="D259" s="70"/>
      <c r="E259" s="69"/>
      <c r="F259" s="71"/>
      <c r="G259" s="71"/>
      <c r="H259" s="71"/>
      <c r="I259" s="72"/>
      <c r="J259" s="72"/>
      <c r="K259" s="72"/>
      <c r="L259" s="73"/>
      <c r="O259" s="186" t="str">
        <f t="shared" si="9"/>
        <v/>
      </c>
      <c r="P259" s="186" t="str">
        <f t="shared" si="8"/>
        <v/>
      </c>
      <c r="Q259" s="44"/>
    </row>
    <row r="260" spans="1:17" s="50" customFormat="1" ht="21" customHeight="1">
      <c r="A260" s="66"/>
      <c r="B260" s="68"/>
      <c r="C260" s="69"/>
      <c r="D260" s="70"/>
      <c r="E260" s="69"/>
      <c r="F260" s="71"/>
      <c r="G260" s="71"/>
      <c r="H260" s="71"/>
      <c r="I260" s="72"/>
      <c r="J260" s="72"/>
      <c r="K260" s="72"/>
      <c r="L260" s="73"/>
      <c r="O260" s="186" t="str">
        <f t="shared" si="9"/>
        <v/>
      </c>
      <c r="P260" s="186" t="str">
        <f t="shared" si="8"/>
        <v/>
      </c>
      <c r="Q260" s="44"/>
    </row>
    <row r="261" spans="1:17" s="50" customFormat="1" ht="21" customHeight="1">
      <c r="A261" s="66"/>
      <c r="B261" s="68"/>
      <c r="C261" s="69"/>
      <c r="D261" s="70"/>
      <c r="E261" s="69"/>
      <c r="F261" s="71"/>
      <c r="G261" s="71"/>
      <c r="H261" s="71"/>
      <c r="I261" s="72"/>
      <c r="J261" s="72"/>
      <c r="K261" s="72"/>
      <c r="L261" s="73"/>
      <c r="O261" s="186" t="str">
        <f t="shared" si="9"/>
        <v/>
      </c>
      <c r="P261" s="186" t="str">
        <f t="shared" si="8"/>
        <v/>
      </c>
      <c r="Q261" s="44"/>
    </row>
    <row r="262" spans="1:17" s="50" customFormat="1" ht="21" customHeight="1">
      <c r="A262" s="66"/>
      <c r="B262" s="68"/>
      <c r="C262" s="69"/>
      <c r="D262" s="70"/>
      <c r="E262" s="69"/>
      <c r="F262" s="71"/>
      <c r="G262" s="71"/>
      <c r="H262" s="71"/>
      <c r="I262" s="72"/>
      <c r="J262" s="72"/>
      <c r="K262" s="72"/>
      <c r="L262" s="73"/>
      <c r="O262" s="186" t="str">
        <f t="shared" si="9"/>
        <v/>
      </c>
      <c r="P262" s="186" t="str">
        <f t="shared" si="8"/>
        <v/>
      </c>
      <c r="Q262" s="44"/>
    </row>
    <row r="263" spans="1:17" s="50" customFormat="1" ht="21" customHeight="1">
      <c r="A263" s="66"/>
      <c r="B263" s="68"/>
      <c r="C263" s="69"/>
      <c r="D263" s="70"/>
      <c r="E263" s="69"/>
      <c r="F263" s="71"/>
      <c r="G263" s="71"/>
      <c r="H263" s="71"/>
      <c r="I263" s="72"/>
      <c r="J263" s="72"/>
      <c r="K263" s="72"/>
      <c r="L263" s="73"/>
      <c r="O263" s="186" t="str">
        <f t="shared" si="9"/>
        <v/>
      </c>
      <c r="P263" s="186" t="str">
        <f t="shared" si="8"/>
        <v/>
      </c>
      <c r="Q263" s="44"/>
    </row>
    <row r="264" spans="1:17" s="50" customFormat="1" ht="21" customHeight="1">
      <c r="A264" s="66"/>
      <c r="B264" s="68"/>
      <c r="C264" s="69"/>
      <c r="D264" s="70"/>
      <c r="E264" s="69"/>
      <c r="F264" s="71"/>
      <c r="G264" s="71"/>
      <c r="H264" s="71"/>
      <c r="I264" s="72"/>
      <c r="J264" s="72"/>
      <c r="K264" s="72"/>
      <c r="L264" s="73"/>
      <c r="O264" s="186" t="str">
        <f t="shared" si="9"/>
        <v/>
      </c>
      <c r="P264" s="186" t="str">
        <f t="shared" si="8"/>
        <v/>
      </c>
      <c r="Q264" s="44"/>
    </row>
    <row r="265" spans="1:17" s="50" customFormat="1" ht="21" customHeight="1">
      <c r="A265" s="66"/>
      <c r="B265" s="68"/>
      <c r="C265" s="69"/>
      <c r="D265" s="70"/>
      <c r="E265" s="69"/>
      <c r="F265" s="71"/>
      <c r="G265" s="71"/>
      <c r="H265" s="71"/>
      <c r="I265" s="72"/>
      <c r="J265" s="72"/>
      <c r="K265" s="72"/>
      <c r="L265" s="73"/>
      <c r="O265" s="186" t="str">
        <f t="shared" si="9"/>
        <v/>
      </c>
      <c r="P265" s="186" t="str">
        <f t="shared" si="8"/>
        <v/>
      </c>
      <c r="Q265" s="44"/>
    </row>
    <row r="266" spans="1:17" s="50" customFormat="1" ht="21" customHeight="1">
      <c r="A266" s="66"/>
      <c r="B266" s="68"/>
      <c r="C266" s="69"/>
      <c r="D266" s="70"/>
      <c r="E266" s="69"/>
      <c r="F266" s="71"/>
      <c r="G266" s="71"/>
      <c r="H266" s="71"/>
      <c r="I266" s="72"/>
      <c r="J266" s="72"/>
      <c r="K266" s="72"/>
      <c r="L266" s="73"/>
      <c r="O266" s="186" t="str">
        <f t="shared" si="9"/>
        <v/>
      </c>
      <c r="P266" s="186" t="str">
        <f t="shared" si="8"/>
        <v/>
      </c>
      <c r="Q266" s="44"/>
    </row>
    <row r="267" spans="1:17" s="50" customFormat="1" ht="21" customHeight="1">
      <c r="A267" s="66"/>
      <c r="B267" s="68"/>
      <c r="C267" s="69"/>
      <c r="D267" s="70"/>
      <c r="E267" s="69"/>
      <c r="F267" s="71"/>
      <c r="G267" s="71"/>
      <c r="H267" s="71"/>
      <c r="I267" s="72"/>
      <c r="J267" s="72"/>
      <c r="K267" s="72"/>
      <c r="L267" s="73"/>
      <c r="O267" s="186" t="str">
        <f t="shared" si="9"/>
        <v/>
      </c>
      <c r="P267" s="186" t="str">
        <f t="shared" si="8"/>
        <v/>
      </c>
      <c r="Q267" s="44"/>
    </row>
    <row r="268" spans="1:17" s="50" customFormat="1" ht="21" customHeight="1">
      <c r="A268" s="66"/>
      <c r="B268" s="68"/>
      <c r="C268" s="69"/>
      <c r="D268" s="70"/>
      <c r="E268" s="69"/>
      <c r="F268" s="71"/>
      <c r="G268" s="71"/>
      <c r="H268" s="71"/>
      <c r="I268" s="72"/>
      <c r="J268" s="72"/>
      <c r="K268" s="72"/>
      <c r="L268" s="73"/>
      <c r="O268" s="186" t="str">
        <f t="shared" si="9"/>
        <v/>
      </c>
      <c r="P268" s="186" t="str">
        <f t="shared" si="8"/>
        <v/>
      </c>
      <c r="Q268" s="44"/>
    </row>
    <row r="269" spans="1:17" s="50" customFormat="1" ht="21" customHeight="1">
      <c r="A269" s="66"/>
      <c r="B269" s="68"/>
      <c r="C269" s="69"/>
      <c r="D269" s="70"/>
      <c r="E269" s="69"/>
      <c r="F269" s="71"/>
      <c r="G269" s="71"/>
      <c r="H269" s="71"/>
      <c r="I269" s="72"/>
      <c r="J269" s="72"/>
      <c r="K269" s="72"/>
      <c r="L269" s="73"/>
      <c r="O269" s="186" t="str">
        <f t="shared" si="9"/>
        <v/>
      </c>
      <c r="P269" s="186" t="str">
        <f t="shared" si="8"/>
        <v/>
      </c>
      <c r="Q269" s="44"/>
    </row>
    <row r="270" spans="1:17" s="50" customFormat="1" ht="21" customHeight="1">
      <c r="A270" s="66"/>
      <c r="B270" s="68"/>
      <c r="C270" s="69"/>
      <c r="D270" s="70"/>
      <c r="E270" s="69"/>
      <c r="F270" s="71"/>
      <c r="G270" s="71"/>
      <c r="H270" s="71"/>
      <c r="I270" s="72"/>
      <c r="J270" s="72"/>
      <c r="K270" s="72"/>
      <c r="L270" s="73"/>
      <c r="O270" s="186" t="str">
        <f t="shared" si="9"/>
        <v/>
      </c>
      <c r="P270" s="186" t="str">
        <f t="shared" si="8"/>
        <v/>
      </c>
      <c r="Q270" s="44"/>
    </row>
    <row r="271" spans="1:17" s="50" customFormat="1" ht="21" customHeight="1">
      <c r="A271" s="66"/>
      <c r="B271" s="68"/>
      <c r="C271" s="69"/>
      <c r="D271" s="70"/>
      <c r="E271" s="69"/>
      <c r="F271" s="71"/>
      <c r="G271" s="71"/>
      <c r="H271" s="71"/>
      <c r="I271" s="72"/>
      <c r="J271" s="72"/>
      <c r="K271" s="72"/>
      <c r="L271" s="73"/>
      <c r="O271" s="186" t="str">
        <f t="shared" si="9"/>
        <v/>
      </c>
      <c r="P271" s="186" t="str">
        <f t="shared" si="8"/>
        <v/>
      </c>
      <c r="Q271" s="44"/>
    </row>
    <row r="272" spans="1:17" s="50" customFormat="1" ht="21" customHeight="1">
      <c r="A272" s="66"/>
      <c r="B272" s="68"/>
      <c r="C272" s="69"/>
      <c r="D272" s="70"/>
      <c r="E272" s="69"/>
      <c r="F272" s="71"/>
      <c r="G272" s="71"/>
      <c r="H272" s="71"/>
      <c r="I272" s="72"/>
      <c r="J272" s="72"/>
      <c r="K272" s="72"/>
      <c r="L272" s="73"/>
      <c r="O272" s="186" t="str">
        <f t="shared" si="9"/>
        <v/>
      </c>
      <c r="P272" s="186" t="str">
        <f t="shared" si="8"/>
        <v/>
      </c>
      <c r="Q272" s="44"/>
    </row>
    <row r="273" spans="1:17" s="50" customFormat="1" ht="21" customHeight="1">
      <c r="A273" s="66"/>
      <c r="B273" s="68"/>
      <c r="C273" s="69"/>
      <c r="D273" s="70"/>
      <c r="E273" s="69"/>
      <c r="F273" s="71"/>
      <c r="G273" s="71"/>
      <c r="H273" s="71"/>
      <c r="I273" s="72"/>
      <c r="J273" s="72"/>
      <c r="K273" s="72"/>
      <c r="L273" s="73"/>
      <c r="O273" s="186" t="str">
        <f t="shared" si="9"/>
        <v/>
      </c>
      <c r="P273" s="186" t="str">
        <f t="shared" si="8"/>
        <v/>
      </c>
      <c r="Q273" s="44"/>
    </row>
    <row r="274" spans="1:17" s="50" customFormat="1" ht="21" customHeight="1">
      <c r="A274" s="66"/>
      <c r="B274" s="68"/>
      <c r="C274" s="69"/>
      <c r="D274" s="70"/>
      <c r="E274" s="69"/>
      <c r="F274" s="71"/>
      <c r="G274" s="71"/>
      <c r="H274" s="71"/>
      <c r="I274" s="72"/>
      <c r="J274" s="72"/>
      <c r="K274" s="72"/>
      <c r="L274" s="73"/>
      <c r="O274" s="186" t="str">
        <f t="shared" si="9"/>
        <v/>
      </c>
      <c r="P274" s="186" t="str">
        <f t="shared" si="8"/>
        <v/>
      </c>
      <c r="Q274" s="44"/>
    </row>
    <row r="275" spans="1:17" s="50" customFormat="1" ht="21" customHeight="1">
      <c r="A275" s="66"/>
      <c r="B275" s="68"/>
      <c r="C275" s="69"/>
      <c r="D275" s="70"/>
      <c r="E275" s="69"/>
      <c r="F275" s="71"/>
      <c r="G275" s="71"/>
      <c r="H275" s="71"/>
      <c r="I275" s="72"/>
      <c r="J275" s="72"/>
      <c r="K275" s="72"/>
      <c r="L275" s="73"/>
      <c r="O275" s="186" t="str">
        <f t="shared" si="9"/>
        <v/>
      </c>
      <c r="P275" s="186" t="str">
        <f t="shared" si="8"/>
        <v/>
      </c>
      <c r="Q275" s="44"/>
    </row>
    <row r="276" spans="1:17" s="50" customFormat="1" ht="21" customHeight="1">
      <c r="A276" s="66"/>
      <c r="B276" s="68"/>
      <c r="C276" s="69"/>
      <c r="D276" s="70"/>
      <c r="E276" s="69"/>
      <c r="F276" s="71"/>
      <c r="G276" s="71"/>
      <c r="H276" s="71"/>
      <c r="I276" s="72"/>
      <c r="J276" s="72"/>
      <c r="K276" s="72"/>
      <c r="L276" s="73"/>
      <c r="O276" s="186" t="str">
        <f t="shared" si="9"/>
        <v/>
      </c>
      <c r="P276" s="186" t="str">
        <f t="shared" si="8"/>
        <v/>
      </c>
      <c r="Q276" s="44"/>
    </row>
    <row r="277" spans="1:17" s="50" customFormat="1" ht="21" customHeight="1">
      <c r="A277" s="66"/>
      <c r="B277" s="68"/>
      <c r="C277" s="69"/>
      <c r="D277" s="70"/>
      <c r="E277" s="69"/>
      <c r="F277" s="71"/>
      <c r="G277" s="71"/>
      <c r="H277" s="71"/>
      <c r="I277" s="72"/>
      <c r="J277" s="72"/>
      <c r="K277" s="72"/>
      <c r="L277" s="73"/>
      <c r="O277" s="186" t="str">
        <f t="shared" si="9"/>
        <v/>
      </c>
      <c r="P277" s="186" t="str">
        <f t="shared" si="8"/>
        <v/>
      </c>
      <c r="Q277" s="44"/>
    </row>
    <row r="278" spans="1:17" s="50" customFormat="1" ht="21" customHeight="1">
      <c r="A278" s="66"/>
      <c r="B278" s="68"/>
      <c r="C278" s="69"/>
      <c r="D278" s="70"/>
      <c r="E278" s="69"/>
      <c r="F278" s="71"/>
      <c r="G278" s="71"/>
      <c r="H278" s="71"/>
      <c r="I278" s="72"/>
      <c r="J278" s="72"/>
      <c r="K278" s="72"/>
      <c r="L278" s="73"/>
      <c r="O278" s="186" t="str">
        <f t="shared" si="9"/>
        <v/>
      </c>
      <c r="P278" s="186" t="str">
        <f t="shared" si="8"/>
        <v/>
      </c>
      <c r="Q278" s="44"/>
    </row>
    <row r="279" spans="1:17" s="50" customFormat="1" ht="21" customHeight="1">
      <c r="A279" s="66"/>
      <c r="B279" s="68"/>
      <c r="C279" s="69"/>
      <c r="D279" s="70"/>
      <c r="E279" s="69"/>
      <c r="F279" s="71"/>
      <c r="G279" s="71"/>
      <c r="H279" s="71"/>
      <c r="I279" s="72"/>
      <c r="J279" s="72"/>
      <c r="K279" s="72"/>
      <c r="L279" s="73"/>
      <c r="O279" s="186" t="str">
        <f t="shared" si="9"/>
        <v/>
      </c>
      <c r="P279" s="186" t="str">
        <f t="shared" si="8"/>
        <v/>
      </c>
      <c r="Q279" s="44"/>
    </row>
    <row r="280" spans="1:17" s="50" customFormat="1" ht="21" customHeight="1">
      <c r="A280" s="66"/>
      <c r="B280" s="68"/>
      <c r="C280" s="69"/>
      <c r="D280" s="70"/>
      <c r="E280" s="69"/>
      <c r="F280" s="71"/>
      <c r="G280" s="71"/>
      <c r="H280" s="71"/>
      <c r="I280" s="72"/>
      <c r="J280" s="72"/>
      <c r="K280" s="72"/>
      <c r="L280" s="73"/>
      <c r="O280" s="186" t="str">
        <f t="shared" si="9"/>
        <v/>
      </c>
      <c r="P280" s="186" t="str">
        <f t="shared" si="8"/>
        <v/>
      </c>
      <c r="Q280" s="44"/>
    </row>
    <row r="281" spans="1:17" s="50" customFormat="1" ht="21" customHeight="1">
      <c r="A281" s="66"/>
      <c r="B281" s="68"/>
      <c r="C281" s="69"/>
      <c r="D281" s="70"/>
      <c r="E281" s="69"/>
      <c r="F281" s="71"/>
      <c r="G281" s="71"/>
      <c r="H281" s="71"/>
      <c r="I281" s="72"/>
      <c r="J281" s="72"/>
      <c r="K281" s="72"/>
      <c r="L281" s="73"/>
      <c r="O281" s="186" t="str">
        <f t="shared" si="9"/>
        <v/>
      </c>
      <c r="P281" s="186" t="str">
        <f t="shared" si="8"/>
        <v/>
      </c>
      <c r="Q281" s="44"/>
    </row>
    <row r="282" spans="1:17" s="50" customFormat="1" ht="21" customHeight="1">
      <c r="A282" s="66"/>
      <c r="B282" s="68"/>
      <c r="C282" s="69"/>
      <c r="D282" s="70"/>
      <c r="E282" s="69"/>
      <c r="F282" s="71"/>
      <c r="G282" s="71"/>
      <c r="H282" s="71"/>
      <c r="I282" s="72"/>
      <c r="J282" s="72"/>
      <c r="K282" s="72"/>
      <c r="L282" s="73"/>
      <c r="O282" s="186" t="str">
        <f t="shared" si="9"/>
        <v/>
      </c>
      <c r="P282" s="186" t="str">
        <f t="shared" si="8"/>
        <v/>
      </c>
      <c r="Q282" s="44"/>
    </row>
    <row r="283" spans="1:17" s="50" customFormat="1" ht="21" customHeight="1">
      <c r="A283" s="66"/>
      <c r="B283" s="68"/>
      <c r="C283" s="69"/>
      <c r="D283" s="70"/>
      <c r="E283" s="69"/>
      <c r="F283" s="71"/>
      <c r="G283" s="71"/>
      <c r="H283" s="71"/>
      <c r="I283" s="72"/>
      <c r="J283" s="72"/>
      <c r="K283" s="72"/>
      <c r="L283" s="73"/>
      <c r="O283" s="186" t="str">
        <f t="shared" si="9"/>
        <v/>
      </c>
      <c r="P283" s="186" t="str">
        <f t="shared" si="8"/>
        <v/>
      </c>
      <c r="Q283" s="44"/>
    </row>
    <row r="284" spans="1:17" s="50" customFormat="1" ht="21" customHeight="1">
      <c r="A284" s="66"/>
      <c r="B284" s="68"/>
      <c r="C284" s="69"/>
      <c r="D284" s="70"/>
      <c r="E284" s="69"/>
      <c r="F284" s="71"/>
      <c r="G284" s="71"/>
      <c r="H284" s="71"/>
      <c r="I284" s="72"/>
      <c r="J284" s="72"/>
      <c r="K284" s="72"/>
      <c r="L284" s="73"/>
      <c r="O284" s="186" t="str">
        <f t="shared" si="9"/>
        <v/>
      </c>
      <c r="P284" s="186" t="str">
        <f t="shared" si="8"/>
        <v/>
      </c>
      <c r="Q284" s="44"/>
    </row>
    <row r="285" spans="1:17" s="50" customFormat="1" ht="21" customHeight="1">
      <c r="A285" s="66"/>
      <c r="B285" s="68"/>
      <c r="C285" s="69"/>
      <c r="D285" s="70"/>
      <c r="E285" s="69"/>
      <c r="F285" s="71"/>
      <c r="G285" s="71"/>
      <c r="H285" s="71"/>
      <c r="I285" s="72"/>
      <c r="J285" s="72"/>
      <c r="K285" s="72"/>
      <c r="L285" s="73"/>
      <c r="O285" s="186" t="str">
        <f t="shared" si="9"/>
        <v/>
      </c>
      <c r="P285" s="186" t="str">
        <f t="shared" si="8"/>
        <v/>
      </c>
      <c r="Q285" s="44"/>
    </row>
    <row r="286" spans="1:17" s="50" customFormat="1" ht="21" customHeight="1">
      <c r="A286" s="66"/>
      <c r="B286" s="68"/>
      <c r="C286" s="69"/>
      <c r="D286" s="70"/>
      <c r="E286" s="69"/>
      <c r="F286" s="71"/>
      <c r="G286" s="71"/>
      <c r="H286" s="71"/>
      <c r="I286" s="72"/>
      <c r="J286" s="72"/>
      <c r="K286" s="72"/>
      <c r="L286" s="73"/>
      <c r="O286" s="186" t="str">
        <f t="shared" si="9"/>
        <v/>
      </c>
      <c r="P286" s="186" t="str">
        <f t="shared" si="8"/>
        <v/>
      </c>
      <c r="Q286" s="44"/>
    </row>
    <row r="287" spans="1:17" s="50" customFormat="1" ht="21" customHeight="1">
      <c r="A287" s="66"/>
      <c r="B287" s="68"/>
      <c r="C287" s="69"/>
      <c r="D287" s="70"/>
      <c r="E287" s="69"/>
      <c r="F287" s="71"/>
      <c r="G287" s="71"/>
      <c r="H287" s="71"/>
      <c r="I287" s="72"/>
      <c r="J287" s="72"/>
      <c r="K287" s="72"/>
      <c r="L287" s="73"/>
      <c r="O287" s="186" t="str">
        <f t="shared" si="9"/>
        <v/>
      </c>
      <c r="P287" s="186" t="str">
        <f t="shared" si="8"/>
        <v/>
      </c>
      <c r="Q287" s="44"/>
    </row>
    <row r="288" spans="1:17" s="50" customFormat="1" ht="21" customHeight="1">
      <c r="A288" s="66"/>
      <c r="B288" s="68"/>
      <c r="C288" s="69"/>
      <c r="D288" s="70"/>
      <c r="E288" s="69"/>
      <c r="F288" s="71"/>
      <c r="G288" s="71"/>
      <c r="H288" s="71"/>
      <c r="I288" s="72"/>
      <c r="J288" s="72"/>
      <c r="K288" s="72"/>
      <c r="L288" s="73"/>
      <c r="O288" s="186" t="str">
        <f t="shared" si="9"/>
        <v/>
      </c>
      <c r="P288" s="186" t="str">
        <f t="shared" si="8"/>
        <v/>
      </c>
      <c r="Q288" s="44"/>
    </row>
  </sheetData>
  <sheetProtection sheet="1" formatCells="0" formatColumns="0" formatRows="0" insertHyperlinks="0" deleteRows="0" sort="0" autoFilter="0" pivotTables="0"/>
  <mergeCells count="66">
    <mergeCell ref="A18:B18"/>
    <mergeCell ref="J2:J3"/>
    <mergeCell ref="J4:N4"/>
    <mergeCell ref="A5:B5"/>
    <mergeCell ref="B7:K7"/>
    <mergeCell ref="B17:L17"/>
    <mergeCell ref="C19:D19"/>
    <mergeCell ref="E19:F19"/>
    <mergeCell ref="H19:L19"/>
    <mergeCell ref="C20:D20"/>
    <mergeCell ref="E20:F20"/>
    <mergeCell ref="H20:L20"/>
    <mergeCell ref="C21:D21"/>
    <mergeCell ref="E21:F21"/>
    <mergeCell ref="H21:L21"/>
    <mergeCell ref="C22:D22"/>
    <mergeCell ref="E22:F22"/>
    <mergeCell ref="H22:L22"/>
    <mergeCell ref="C23:D23"/>
    <mergeCell ref="E23:F23"/>
    <mergeCell ref="H23:L23"/>
    <mergeCell ref="C24:D24"/>
    <mergeCell ref="E24:F24"/>
    <mergeCell ref="H24:L24"/>
    <mergeCell ref="C25:D25"/>
    <mergeCell ref="E25:F25"/>
    <mergeCell ref="H25:L25"/>
    <mergeCell ref="C26:D26"/>
    <mergeCell ref="E26:F26"/>
    <mergeCell ref="H26:L26"/>
    <mergeCell ref="C27:D27"/>
    <mergeCell ref="E27:F27"/>
    <mergeCell ref="H27:L27"/>
    <mergeCell ref="C28:D28"/>
    <mergeCell ref="E28:F28"/>
    <mergeCell ref="H28:L28"/>
    <mergeCell ref="C29:D29"/>
    <mergeCell ref="E29:F29"/>
    <mergeCell ref="H29:L29"/>
    <mergeCell ref="C30:D30"/>
    <mergeCell ref="E30:F30"/>
    <mergeCell ref="H30:L30"/>
    <mergeCell ref="C31:D31"/>
    <mergeCell ref="E31:F31"/>
    <mergeCell ref="H31:L31"/>
    <mergeCell ref="C32:D32"/>
    <mergeCell ref="E32:F32"/>
    <mergeCell ref="H32:L32"/>
    <mergeCell ref="C33:D33"/>
    <mergeCell ref="E33:F33"/>
    <mergeCell ref="H33:L33"/>
    <mergeCell ref="C34:D34"/>
    <mergeCell ref="E34:F34"/>
    <mergeCell ref="H34:L34"/>
    <mergeCell ref="K37:K38"/>
    <mergeCell ref="L37:L38"/>
    <mergeCell ref="A36:B36"/>
    <mergeCell ref="F36:K36"/>
    <mergeCell ref="A37:A38"/>
    <mergeCell ref="B37:B38"/>
    <mergeCell ref="C37:C38"/>
    <mergeCell ref="D37:D38"/>
    <mergeCell ref="E37:E38"/>
    <mergeCell ref="F37:H37"/>
    <mergeCell ref="I37:I38"/>
    <mergeCell ref="J37:J38"/>
  </mergeCells>
  <phoneticPr fontId="3"/>
  <conditionalFormatting sqref="A20:A34 H20:L34 C20:F34 A39:L288">
    <cfRule type="expression" dxfId="78" priority="25">
      <formula>MOD(ROW(),2)=1</formula>
    </cfRule>
  </conditionalFormatting>
  <conditionalFormatting sqref="B39:B288">
    <cfRule type="expression" dxfId="77" priority="21">
      <formula>AND($B39&lt;&gt;"",$B39&lt;&gt;種名リスト)</formula>
    </cfRule>
    <cfRule type="expression" dxfId="76" priority="22">
      <formula>OR(AND(COUNTA($A40:$L40)&gt;0,$B39=""),AND(COUNTA($D39:$L39)&gt;0,$B39=""))</formula>
    </cfRule>
  </conditionalFormatting>
  <conditionalFormatting sqref="B15">
    <cfRule type="expression" dxfId="75" priority="13">
      <formula>AND(COUNTA($A$20:$A$34,$A$39)&gt;0,$B$15="")</formula>
    </cfRule>
  </conditionalFormatting>
  <conditionalFormatting sqref="A20:A33">
    <cfRule type="expression" dxfId="74" priority="15">
      <formula>AND(OR($A21&lt;&gt;"",$C20&lt;&gt;"",$E20&lt;&gt;""),$A20="")</formula>
    </cfRule>
  </conditionalFormatting>
  <conditionalFormatting sqref="D39:D288">
    <cfRule type="expression" dxfId="73" priority="23">
      <formula>OR(AND(COUNTA($A40:$L40)&gt;0,$D39=""),AND(COUNTA($F39:$L39)&gt;0,$D39=""))</formula>
    </cfRule>
  </conditionalFormatting>
  <conditionalFormatting sqref="F39:H288">
    <cfRule type="expression" dxfId="72" priority="24">
      <formula>AND(COUNTA($A40:$L40)&gt;0,COUNTA($F39:$H39)=0)</formula>
    </cfRule>
  </conditionalFormatting>
  <conditionalFormatting sqref="C20:C33">
    <cfRule type="expression" dxfId="71" priority="16">
      <formula>AND(OR($A21&lt;&gt;"",$E20&lt;&gt;"",AND($A20&lt;&gt;"",$A$39&lt;&gt;"")),$C20="")</formula>
    </cfRule>
  </conditionalFormatting>
  <conditionalFormatting sqref="E20:E33">
    <cfRule type="expression" dxfId="70" priority="17">
      <formula>AND(OR($A21&lt;&gt;"",AND($A20&lt;&gt;"",$A$39&lt;&gt;"")),$E20="")</formula>
    </cfRule>
  </conditionalFormatting>
  <conditionalFormatting sqref="A20:A34 A39:A288">
    <cfRule type="expression" dxfId="69" priority="14">
      <formula>OR($A20="-",AND($A20&lt;&gt;区間名,$A20&lt;&gt;""))</formula>
    </cfRule>
  </conditionalFormatting>
  <conditionalFormatting sqref="G20:G34">
    <cfRule type="cellIs" dxfId="68" priority="18" operator="lessThan">
      <formula>0</formula>
    </cfRule>
  </conditionalFormatting>
  <conditionalFormatting sqref="C39:K288">
    <cfRule type="expression" dxfId="67" priority="19">
      <formula>AND($A39&lt;&gt;"",OR($B39="未調査",$B39="記録無し"))</formula>
    </cfRule>
  </conditionalFormatting>
  <conditionalFormatting sqref="A39:A288">
    <cfRule type="expression" dxfId="66" priority="20">
      <formula>OR(AND(COUNTA($A40:$L40)&gt;0,$A39=""),AND(COUNTA($B39,$D39,$F39:$H39)&gt;0,$A39=""))</formula>
    </cfRule>
  </conditionalFormatting>
  <conditionalFormatting sqref="B6">
    <cfRule type="expression" dxfId="65" priority="5">
      <formula>AND(COUNTA($B$8,$B$10:$B$12,$A$20,$A$39)&gt;0,$B$6="")</formula>
    </cfRule>
  </conditionalFormatting>
  <conditionalFormatting sqref="B8">
    <cfRule type="expression" dxfId="64" priority="6">
      <formula>AND(COUNTA($B$10:$B$12,$A$20,$A$39)&gt;0,$B$8="")</formula>
    </cfRule>
  </conditionalFormatting>
  <conditionalFormatting sqref="B10">
    <cfRule type="expression" dxfId="63" priority="2">
      <formula>AND(COUNTA($B$11:$B$12,$A$20,$A$39)&gt;0,$B$10="")</formula>
    </cfRule>
  </conditionalFormatting>
  <conditionalFormatting sqref="B11">
    <cfRule type="expression" dxfId="62" priority="3">
      <formula>AND(COUNTA($B$12,$A$20,$A$39)&gt;0,$B$11="")</formula>
    </cfRule>
  </conditionalFormatting>
  <conditionalFormatting sqref="B12">
    <cfRule type="expression" dxfId="61" priority="4">
      <formula>AND(COUNTA($A$20:$A$34,$A$39)&gt;0,$B$12="")</formula>
    </cfRule>
  </conditionalFormatting>
  <conditionalFormatting sqref="K18">
    <cfRule type="expression" dxfId="60" priority="1">
      <formula>$C$18&lt;&gt;""</formula>
    </cfRule>
  </conditionalFormatting>
  <dataValidations count="14">
    <dataValidation type="whole" imeMode="off" allowBlank="1" showErrorMessage="1" errorTitle="入力エラー" error="調査年を「半角数字」で入力してください" sqref="B10">
      <formula1>1000</formula1>
      <formula2>3000</formula2>
    </dataValidation>
    <dataValidation type="list" imeMode="off" showErrorMessage="1" errorTitle="入力エラー" error="調査月を「半角数字」で入力してください" sqref="B11">
      <formula1>"1,2,3,4,5,6,7,8,9,10,11,12"</formula1>
    </dataValidation>
    <dataValidation type="list" imeMode="off" showErrorMessage="1" errorTitle="入力エラー" error="調査日を「半角数字」で入力してください" sqref="B12">
      <formula1>"1,2,3,4,5,6,7,8,9,10,11,12,13,14,15,16,17,18,19,20,21,22,23,24,25,26,27,28,29,30,31"</formula1>
    </dataValidation>
    <dataValidation type="list" errorStyle="warning" imeMode="off" errorTitle="入力エラー" error="「半角数字」で入力して下さい" sqref="B14">
      <formula1>"1,2,3,4,5,6"</formula1>
    </dataValidation>
    <dataValidation type="whole" imeMode="off" allowBlank="1" showInputMessage="1" showErrorMessage="1" errorTitle="入力エラー" error="個体数を「半角数字」で入力して下さい。_x000a_書ききれないことは備考にどうぞ！" sqref="D39:D288">
      <formula1>0</formula1>
      <formula2>1000</formula2>
    </dataValidation>
    <dataValidation type="list" errorStyle="warning" imeMode="off" allowBlank="1" showInputMessage="1" showErrorMessage="1" errorTitle="入力エラー" error="特徴的な変化シートの「調査区間名リスト」に入力されていない区間名です_x000a__x000a_そのまま記入される場合は、「はい」を押してください" sqref="A20:A34 A39:A288">
      <formula1>区間名</formula1>
    </dataValidation>
    <dataValidation type="time" imeMode="off" allowBlank="1" showInputMessage="1" showErrorMessage="1" errorTitle="入力エラー" error="時刻（時：分）を半角で「14:26」のように入力して下さい。めんどくさくてごめんなさい！" sqref="C20:C34 E20:E34">
      <formula1>0</formula1>
      <formula2>0.999305555555556</formula2>
    </dataValidation>
    <dataValidation type="list" errorStyle="warning" allowBlank="1" showErrorMessage="1" errorTitle="入力エラー" error="「成鳥」、「幼鳥」のいずれかを記入して下さい。" sqref="I39:I288">
      <formula1>"成鳥, 幼鳥"</formula1>
    </dataValidation>
    <dataValidation type="list" errorStyle="warning" allowBlank="1" showErrorMessage="1" errorTitle="入力エラー" error="基本的には以下から選択して下さい_x000a_「餌運び」_x000a_「巣材運び」_x000a_「ほか繁殖行動」" sqref="J39:J288">
      <formula1>"餌運び,巣材運び,ほか繁殖行動"</formula1>
    </dataValidation>
    <dataValidation type="list" allowBlank="1" showErrorMessage="1" errorTitle="入力エラー" error="「時間外」の記録の場合だけ入力します。_x000a_「範囲外」の入力はこの欄ではなく区間名に入力して下さい。" sqref="K39:K288">
      <formula1>"時間外"</formula1>
    </dataValidation>
    <dataValidation type="whole" imeMode="off" operator="greaterThanOrEqual" allowBlank="1" showInputMessage="1" showErrorMessage="1" errorTitle="入力エラー" error="調査員の合計参加人数を半角数字で入力してください。" sqref="B8">
      <formula1>0</formula1>
    </dataValidation>
    <dataValidation type="list" errorStyle="warning" allowBlank="1" showInputMessage="1" showErrorMessage="1" errorTitle="入力エラー" error="同定に自信が無い種には「？」_x000a_同定不可能な種群には「sp.」を入力" sqref="C39:C288">
      <formula1>"?,sp."</formula1>
    </dataValidation>
    <dataValidation type="list" errorStyle="warning" allowBlank="1" showInputMessage="1" showErrorMessage="1" errorTitle="入力エラー" error="「＋」「-」「±」から選択して下さい" sqref="E39:E288">
      <formula1>"+,-,±"</formula1>
    </dataValidation>
    <dataValidation type="list" errorStyle="warning" imeMode="fullKatakana" allowBlank="1" showErrorMessage="1" errorTitle="種名エラー" error="標準的な種名の候補リストにない名前です。_x000a_そのまま入力しますか？" sqref="B39:B288">
      <formula1>種名リスト</formula1>
    </dataValidation>
  </dataValidations>
  <pageMargins left="0.75" right="0.75" top="1" bottom="1" header="0.51200000000000001" footer="0.51200000000000001"/>
  <pageSetup paperSize="9" scale="64" orientation="portrait" horizontalDpi="300" verticalDpi="300"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19</vt:i4>
      </vt:variant>
    </vt:vector>
  </HeadingPairs>
  <TitlesOfParts>
    <vt:vector size="32" baseType="lpstr">
      <vt:lpstr>sitelist</vt:lpstr>
      <vt:lpstr>namelist</vt:lpstr>
      <vt:lpstr>最初にお読みください</vt:lpstr>
      <vt:lpstr>入力例(特徴的な変化) </vt:lpstr>
      <vt:lpstr>入力例</vt:lpstr>
      <vt:lpstr>特徴的な変化</vt:lpstr>
      <vt:lpstr>1回目</vt:lpstr>
      <vt:lpstr>2回目</vt:lpstr>
      <vt:lpstr>3回目</vt:lpstr>
      <vt:lpstr>4回目</vt:lpstr>
      <vt:lpstr>5回目</vt:lpstr>
      <vt:lpstr>6回目</vt:lpstr>
      <vt:lpstr>チェック表</vt:lpstr>
      <vt:lpstr>'1回目'!Print_Area</vt:lpstr>
      <vt:lpstr>'2回目'!Print_Area</vt:lpstr>
      <vt:lpstr>'3回目'!Print_Area</vt:lpstr>
      <vt:lpstr>'4回目'!Print_Area</vt:lpstr>
      <vt:lpstr>'5回目'!Print_Area</vt:lpstr>
      <vt:lpstr>'6回目'!Print_Area</vt:lpstr>
      <vt:lpstr>チェック表!Print_Area</vt:lpstr>
      <vt:lpstr>入力例!Print_Area</vt:lpstr>
      <vt:lpstr>'1回目'!Print_Titles</vt:lpstr>
      <vt:lpstr>'2回目'!Print_Titles</vt:lpstr>
      <vt:lpstr>'3回目'!Print_Titles</vt:lpstr>
      <vt:lpstr>'4回目'!Print_Titles</vt:lpstr>
      <vt:lpstr>'5回目'!Print_Titles</vt:lpstr>
      <vt:lpstr>'6回目'!Print_Titles</vt:lpstr>
      <vt:lpstr>入力例!Print_Titles</vt:lpstr>
      <vt:lpstr>SiteID</vt:lpstr>
      <vt:lpstr>SiteName</vt:lpstr>
      <vt:lpstr>区間名</vt:lpstr>
      <vt:lpstr>種名リスト</vt:lpstr>
    </vt:vector>
  </TitlesOfParts>
  <Manager>Takagawa</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NACS-J</dc:creator>
  <cp:lastModifiedBy>fujita_taku</cp:lastModifiedBy>
  <cp:lastPrinted>2009-03-12T02:25:49Z</cp:lastPrinted>
  <dcterms:created xsi:type="dcterms:W3CDTF">1997-01-08T22:48:59Z</dcterms:created>
  <dcterms:modified xsi:type="dcterms:W3CDTF">2023-05-17T04:12:28Z</dcterms:modified>
</cp:coreProperties>
</file>